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Y:\Documentos Compartilhados\SIGMA\2022\Projetos redes subestações\013- Municipio Tucunduva - SE - Escola São José Operário\Orçamentos\"/>
    </mc:Choice>
  </mc:AlternateContent>
  <xr:revisionPtr revIDLastSave="0" documentId="13_ncr:1_{1406935E-4E79-443B-BA58-1FCAAF16844A}" xr6:coauthVersionLast="41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2" r:id="rId1"/>
  </sheets>
  <externalReferences>
    <externalReference r:id="rId2"/>
    <externalReference r:id="rId3"/>
  </externalReferenc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2" l="1"/>
  <c r="D74" i="2"/>
  <c r="I9" i="2"/>
  <c r="J9" i="2" s="1"/>
  <c r="H9" i="2"/>
  <c r="G6" i="2" l="1"/>
  <c r="G5" i="2"/>
  <c r="D75" i="2" l="1"/>
  <c r="I69" i="2"/>
  <c r="J69" i="2" s="1"/>
  <c r="H69" i="2"/>
  <c r="I8" i="2" l="1"/>
  <c r="J8" i="2" s="1"/>
  <c r="H8" i="2"/>
  <c r="I7" i="2"/>
  <c r="J7" i="2" s="1"/>
  <c r="H7" i="2"/>
  <c r="I6" i="2" l="1"/>
  <c r="J6" i="2" s="1"/>
  <c r="H5" i="2"/>
  <c r="H6" i="2" l="1"/>
  <c r="I5" i="2"/>
  <c r="J5" i="2" l="1"/>
  <c r="I68" i="2"/>
  <c r="J68" i="2" s="1"/>
  <c r="H68" i="2"/>
  <c r="I35" i="2" l="1"/>
  <c r="J35" i="2" s="1"/>
  <c r="H35" i="2"/>
  <c r="I67" i="2" l="1"/>
  <c r="J67" i="2" s="1"/>
  <c r="H67" i="2"/>
  <c r="I66" i="2"/>
  <c r="J66" i="2" s="1"/>
  <c r="H66" i="2"/>
  <c r="I65" i="2"/>
  <c r="J65" i="2" s="1"/>
  <c r="H65" i="2"/>
  <c r="I64" i="2"/>
  <c r="J64" i="2" s="1"/>
  <c r="H64" i="2"/>
  <c r="I63" i="2"/>
  <c r="J63" i="2" s="1"/>
  <c r="H63" i="2"/>
  <c r="I62" i="2"/>
  <c r="J62" i="2" s="1"/>
  <c r="H62" i="2"/>
  <c r="I61" i="2"/>
  <c r="J61" i="2" s="1"/>
  <c r="H61" i="2"/>
  <c r="I60" i="2"/>
  <c r="J60" i="2" s="1"/>
  <c r="H60" i="2"/>
  <c r="I59" i="2"/>
  <c r="J59" i="2" s="1"/>
  <c r="H59" i="2"/>
  <c r="I58" i="2"/>
  <c r="J58" i="2" s="1"/>
  <c r="H58" i="2"/>
  <c r="I57" i="2"/>
  <c r="J57" i="2" s="1"/>
  <c r="H57" i="2"/>
  <c r="I56" i="2"/>
  <c r="J56" i="2" s="1"/>
  <c r="H56" i="2"/>
  <c r="I55" i="2"/>
  <c r="J55" i="2" s="1"/>
  <c r="H55" i="2"/>
  <c r="I54" i="2"/>
  <c r="J54" i="2" s="1"/>
  <c r="H54" i="2"/>
  <c r="I53" i="2"/>
  <c r="J53" i="2" s="1"/>
  <c r="H53" i="2"/>
  <c r="I52" i="2"/>
  <c r="J52" i="2" s="1"/>
  <c r="H52" i="2"/>
  <c r="I51" i="2"/>
  <c r="J51" i="2" s="1"/>
  <c r="H51" i="2"/>
  <c r="I50" i="2"/>
  <c r="J50" i="2" s="1"/>
  <c r="H50" i="2"/>
  <c r="I49" i="2"/>
  <c r="J49" i="2" s="1"/>
  <c r="H49" i="2"/>
  <c r="I48" i="2"/>
  <c r="J48" i="2" s="1"/>
  <c r="H48" i="2"/>
  <c r="I47" i="2"/>
  <c r="J47" i="2" s="1"/>
  <c r="H47" i="2"/>
  <c r="I46" i="2"/>
  <c r="J46" i="2" s="1"/>
  <c r="H46" i="2"/>
  <c r="I45" i="2"/>
  <c r="J45" i="2" s="1"/>
  <c r="H45" i="2"/>
  <c r="I44" i="2"/>
  <c r="J44" i="2" s="1"/>
  <c r="H44" i="2"/>
  <c r="I43" i="2"/>
  <c r="J43" i="2" s="1"/>
  <c r="H43" i="2"/>
  <c r="I37" i="2"/>
  <c r="J37" i="2" s="1"/>
  <c r="H37" i="2"/>
  <c r="I36" i="2"/>
  <c r="J36" i="2" s="1"/>
  <c r="H36" i="2"/>
  <c r="I42" i="2"/>
  <c r="J42" i="2" s="1"/>
  <c r="H42" i="2"/>
  <c r="I41" i="2"/>
  <c r="J41" i="2" s="1"/>
  <c r="H41" i="2"/>
  <c r="I40" i="2"/>
  <c r="J40" i="2" s="1"/>
  <c r="H40" i="2"/>
  <c r="I39" i="2"/>
  <c r="J39" i="2" s="1"/>
  <c r="H39" i="2"/>
  <c r="I38" i="2"/>
  <c r="J38" i="2" s="1"/>
  <c r="H38" i="2"/>
  <c r="I34" i="2"/>
  <c r="J34" i="2" s="1"/>
  <c r="H34" i="2"/>
  <c r="I33" i="2"/>
  <c r="J33" i="2" s="1"/>
  <c r="H33" i="2"/>
  <c r="I32" i="2"/>
  <c r="J32" i="2" s="1"/>
  <c r="H32" i="2"/>
  <c r="I31" i="2"/>
  <c r="J31" i="2" s="1"/>
  <c r="H31" i="2"/>
  <c r="I30" i="2"/>
  <c r="J30" i="2" s="1"/>
  <c r="H30" i="2"/>
  <c r="I29" i="2"/>
  <c r="J29" i="2" s="1"/>
  <c r="H29" i="2"/>
  <c r="I28" i="2"/>
  <c r="J28" i="2" s="1"/>
  <c r="H28" i="2"/>
  <c r="I27" i="2"/>
  <c r="J27" i="2" s="1"/>
  <c r="H27" i="2"/>
  <c r="I26" i="2"/>
  <c r="J26" i="2" s="1"/>
  <c r="H26" i="2"/>
  <c r="I25" i="2"/>
  <c r="J25" i="2" s="1"/>
  <c r="H25" i="2"/>
  <c r="I24" i="2"/>
  <c r="J24" i="2" s="1"/>
  <c r="H24" i="2"/>
  <c r="I23" i="2"/>
  <c r="J23" i="2" s="1"/>
  <c r="H23" i="2"/>
  <c r="I22" i="2"/>
  <c r="J22" i="2" s="1"/>
  <c r="H22" i="2"/>
  <c r="I21" i="2"/>
  <c r="J21" i="2" s="1"/>
  <c r="H21" i="2"/>
  <c r="I20" i="2"/>
  <c r="J20" i="2" s="1"/>
  <c r="H20" i="2"/>
  <c r="I19" i="2"/>
  <c r="J19" i="2" s="1"/>
  <c r="H19" i="2"/>
  <c r="I18" i="2"/>
  <c r="J18" i="2" s="1"/>
  <c r="H18" i="2"/>
  <c r="I17" i="2"/>
  <c r="J17" i="2" s="1"/>
  <c r="H17" i="2"/>
  <c r="I16" i="2"/>
  <c r="J16" i="2" s="1"/>
  <c r="H16" i="2"/>
  <c r="I15" i="2"/>
  <c r="J15" i="2" s="1"/>
  <c r="H15" i="2"/>
  <c r="I14" i="2"/>
  <c r="J14" i="2" s="1"/>
  <c r="H14" i="2"/>
  <c r="I13" i="2"/>
  <c r="J13" i="2" s="1"/>
  <c r="H13" i="2"/>
  <c r="I12" i="2"/>
  <c r="J12" i="2" s="1"/>
  <c r="H12" i="2"/>
  <c r="I11" i="2"/>
  <c r="H11" i="2"/>
  <c r="J11" i="2" l="1"/>
  <c r="J70" i="2"/>
  <c r="D73" i="2" s="1"/>
</calcChain>
</file>

<file path=xl/sharedStrings.xml><?xml version="1.0" encoding="utf-8"?>
<sst xmlns="http://schemas.openxmlformats.org/spreadsheetml/2006/main" count="342" uniqueCount="100">
  <si>
    <t>SINAPI</t>
  </si>
  <si>
    <t>un</t>
  </si>
  <si>
    <t>COTACAO</t>
  </si>
  <si>
    <t>-</t>
  </si>
  <si>
    <t>m</t>
  </si>
  <si>
    <t>h</t>
  </si>
  <si>
    <t>Item</t>
  </si>
  <si>
    <t>Referencia</t>
  </si>
  <si>
    <t>Código</t>
  </si>
  <si>
    <t>Descrição</t>
  </si>
  <si>
    <t>Quantidade</t>
  </si>
  <si>
    <t>Unidade</t>
  </si>
  <si>
    <t>Material</t>
  </si>
  <si>
    <t>Tipo de Item</t>
  </si>
  <si>
    <t>Antônio Rodrigo Juswiaki Dos Santos</t>
  </si>
  <si>
    <t>Responsável Técnico</t>
  </si>
  <si>
    <t>CREA/RS 134651</t>
  </si>
  <si>
    <t>Mão-de-obra</t>
  </si>
  <si>
    <t>Nota:</t>
  </si>
  <si>
    <t>M.O de Pedreiro</t>
  </si>
  <si>
    <t>M.O Auxiliar de pedreiro</t>
  </si>
  <si>
    <t>m³</t>
  </si>
  <si>
    <t>Valor total s/ BDI</t>
  </si>
  <si>
    <t>Valor total c/ BDI</t>
  </si>
  <si>
    <t>Valor Unitário c/ BDI</t>
  </si>
  <si>
    <t>Valor Unitário s/ BDI</t>
  </si>
  <si>
    <t>Encargos Sociais Horistas: 111,22%</t>
  </si>
  <si>
    <t>BDI adotado NÃO DESONERADO: 25%</t>
  </si>
  <si>
    <t>Prefeitura Municipal de Tucunduva</t>
  </si>
  <si>
    <t>CNPJ: 87.612.792/0001-33</t>
  </si>
  <si>
    <t>Cabo de cobre nu 35mm²</t>
  </si>
  <si>
    <t>Mão de Obra</t>
  </si>
  <si>
    <t>Tabela SINAPI adotada 01-2022 - Não desonerado (PCI.817-01)</t>
  </si>
  <si>
    <t>Materiais</t>
  </si>
  <si>
    <t>Poste Concreto Tronco Conico 11 (600)</t>
  </si>
  <si>
    <t>Cabo de alumínio isolado protegido em XLPE 70mm²</t>
  </si>
  <si>
    <t>Chave Fusível Base "C" 25 kV</t>
  </si>
  <si>
    <t>Elo Fusível 15K</t>
  </si>
  <si>
    <t>Elo Fusível 5H</t>
  </si>
  <si>
    <t>Cruzeta Polimérica 2,40m</t>
  </si>
  <si>
    <t>Isolador suspensão bastão polimérico 25kV</t>
  </si>
  <si>
    <t>Para-raio polimérico 24kV-10kA com desligador</t>
  </si>
  <si>
    <t>Transformador Trifásico 112,5kVA 380V 25kV</t>
  </si>
  <si>
    <t>Curva 90° 3" aço galvanizado</t>
  </si>
  <si>
    <t>Eletroduto aço galvanizado 3"</t>
  </si>
  <si>
    <t>Bucha 3"</t>
  </si>
  <si>
    <t>Arruela 3"</t>
  </si>
  <si>
    <t>Curva de aço Galvanizado 90° longa 3”</t>
  </si>
  <si>
    <t>Cinta pefurada 19mm com selo x 30 metros</t>
  </si>
  <si>
    <t>Conector grampo de linha viva</t>
  </si>
  <si>
    <t>Gampo de ancoragem 70mm²</t>
  </si>
  <si>
    <t>Caixa medição IND. em BT- 160x180x40cm</t>
  </si>
  <si>
    <t>Fita isolante vermelha (rolo)</t>
  </si>
  <si>
    <t>Cabo isolado - Clase II- 70mm²/1kV- azul</t>
  </si>
  <si>
    <t>Cabo isolado - Clase II- 70mm²/1kV- preto</t>
  </si>
  <si>
    <t>Cabo isolado - PP- 2x2,5mm² - 750V</t>
  </si>
  <si>
    <t>Terminal olhal tipo anel 6mm²</t>
  </si>
  <si>
    <t>Tomada 3 pinos - 10A</t>
  </si>
  <si>
    <t>Disjuntor tripolar - 175A - 380V</t>
  </si>
  <si>
    <t>Suporte para Equipamento 300 mm²</t>
  </si>
  <si>
    <t>Suporte para Equipamento 320 mm²</t>
  </si>
  <si>
    <t>Conector Cunha Alumínio CN 12</t>
  </si>
  <si>
    <t>Estribo de Ligação</t>
  </si>
  <si>
    <t>Mão Francesa Plana 619 mm</t>
  </si>
  <si>
    <t xml:space="preserve">Haste Cobreada 2,4 metros c/ conector </t>
  </si>
  <si>
    <t>Conector parafuso fendido 35mm²</t>
  </si>
  <si>
    <t>Massa calafetadora</t>
  </si>
  <si>
    <t>Kg</t>
  </si>
  <si>
    <t xml:space="preserve">Manilha Sapatilha </t>
  </si>
  <si>
    <t xml:space="preserve">Sapatilha </t>
  </si>
  <si>
    <t>Gancho olhal</t>
  </si>
  <si>
    <t>Sela de cruzeta</t>
  </si>
  <si>
    <t>Suporte em L</t>
  </si>
  <si>
    <t>Parafuso espaçador 16 x 200mm</t>
  </si>
  <si>
    <t>Arruela quadrada 18 x 50 x 3mm</t>
  </si>
  <si>
    <t xml:space="preserve">Cobertura para conector cunha </t>
  </si>
  <si>
    <t>Parafuso Cabeça Abaulada 16 x 150 mm²</t>
  </si>
  <si>
    <t>Parafuso Cabeça Abaulada 16 x 45 mm²</t>
  </si>
  <si>
    <t>Parafuso Cabeça Abaulada 16 x 70 mm²</t>
  </si>
  <si>
    <t>Parafuso Cabeça Quadrada 16 x 125 mm²</t>
  </si>
  <si>
    <t>Parafuso Cabeça Quadrada 16 x 150 mm²</t>
  </si>
  <si>
    <t>Presilha latão</t>
  </si>
  <si>
    <t>Curva 1" 90°</t>
  </si>
  <si>
    <t>Bucha 1"</t>
  </si>
  <si>
    <t>Arruela 1"</t>
  </si>
  <si>
    <t>Eletroduto PVC- 1"</t>
  </si>
  <si>
    <t>Módulo para disjuntor de 175A</t>
  </si>
  <si>
    <t>Placa de sinalização de perigo de morte Alta tensão</t>
  </si>
  <si>
    <t>Tijolo Maciço</t>
  </si>
  <si>
    <t>Areia</t>
  </si>
  <si>
    <t>Brita n°2</t>
  </si>
  <si>
    <t>Cimento CP II</t>
  </si>
  <si>
    <t>Orçamento Discriminado – EMEF SÃO JOSÉ OPERÁRIA – PREFEITURA MUNICIPAL DE TUCUNDUVA - Projeto Subestação</t>
  </si>
  <si>
    <t xml:space="preserve">Valor total do projeto: </t>
  </si>
  <si>
    <t xml:space="preserve">Valor material: </t>
  </si>
  <si>
    <t xml:space="preserve">Valor mão de obra: </t>
  </si>
  <si>
    <t>Disjuntor bipolar 1A</t>
  </si>
  <si>
    <t>Serviço caminhão Munk</t>
  </si>
  <si>
    <t>M.O. para execução das instalações</t>
  </si>
  <si>
    <t xml:space="preserve">M.O. para execução das instalações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</si>
</sst>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  <numFmt numFmtId="166" formatCode="#,##0.0000"/>
    <numFmt numFmtId="167" formatCode="_(* #,##0.00_);_(* \(#,##0.00\);_(* \-??_);_(@_)"/>
    <numFmt numFmtId="168" formatCode="_(&quot;R$&quot;* #,##0.00_);_(&quot;R$&quot;* \(#,##0.00\);_(&quot;R$&quot;* \-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6" applyNumberFormat="0" applyAlignment="0" applyProtection="0"/>
    <xf numFmtId="0" fontId="9" fillId="7" borderId="7" applyNumberFormat="0" applyAlignment="0" applyProtection="0"/>
    <xf numFmtId="0" fontId="10" fillId="7" borderId="6" applyNumberFormat="0" applyAlignment="0" applyProtection="0"/>
    <xf numFmtId="0" fontId="11" fillId="0" borderId="8" applyNumberFormat="0" applyFill="0" applyAlignment="0" applyProtection="0"/>
    <xf numFmtId="0" fontId="12" fillId="8" borderId="9" applyNumberFormat="0" applyAlignment="0" applyProtection="0"/>
    <xf numFmtId="0" fontId="13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6" fillId="33" borderId="0" applyNumberFormat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/>
    <xf numFmtId="168" fontId="17" fillId="0" borderId="0" applyFill="0" applyBorder="0" applyAlignment="0" applyProtection="0"/>
    <xf numFmtId="0" fontId="17" fillId="0" borderId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8" fillId="0" borderId="0" applyNumberFormat="0" applyFill="0" applyBorder="0" applyAlignment="0" applyProtection="0"/>
  </cellStyleXfs>
  <cellXfs count="65">
    <xf numFmtId="0" fontId="0" fillId="0" borderId="0" xfId="0"/>
    <xf numFmtId="1" fontId="17" fillId="34" borderId="1" xfId="0" applyNumberFormat="1" applyFont="1" applyFill="1" applyBorder="1" applyAlignment="1" applyProtection="1">
      <alignment horizontal="center" vertical="center"/>
    </xf>
    <xf numFmtId="165" fontId="17" fillId="0" borderId="1" xfId="0" applyNumberFormat="1" applyFont="1" applyBorder="1" applyAlignment="1" applyProtection="1">
      <alignment horizontal="center" vertical="center"/>
      <protection locked="0"/>
    </xf>
    <xf numFmtId="0" fontId="17" fillId="0" borderId="1" xfId="0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166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164" fontId="17" fillId="0" borderId="1" xfId="1" applyFont="1" applyBorder="1" applyAlignment="1" applyProtection="1">
      <alignment horizontal="center" vertical="center"/>
      <protection locked="0"/>
    </xf>
    <xf numFmtId="10" fontId="17" fillId="0" borderId="1" xfId="2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center" vertical="center"/>
    </xf>
    <xf numFmtId="1" fontId="17" fillId="0" borderId="1" xfId="0" applyNumberFormat="1" applyFont="1" applyFill="1" applyBorder="1" applyAlignment="1" applyProtection="1">
      <protection locked="0"/>
    </xf>
    <xf numFmtId="165" fontId="17" fillId="0" borderId="1" xfId="0" applyNumberFormat="1" applyFont="1" applyBorder="1" applyAlignment="1" applyProtection="1">
      <alignment horizontal="center"/>
      <protection locked="0"/>
    </xf>
    <xf numFmtId="0" fontId="17" fillId="0" borderId="1" xfId="0" applyNumberFormat="1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wrapText="1"/>
      <protection locked="0"/>
    </xf>
    <xf numFmtId="164" fontId="17" fillId="0" borderId="1" xfId="43" applyFont="1" applyBorder="1" applyProtection="1">
      <protection locked="0"/>
    </xf>
    <xf numFmtId="164" fontId="17" fillId="0" borderId="1" xfId="1" applyFont="1" applyBorder="1" applyAlignment="1" applyProtection="1">
      <protection locked="0"/>
    </xf>
    <xf numFmtId="164" fontId="17" fillId="0" borderId="1" xfId="1" applyFont="1" applyBorder="1"/>
    <xf numFmtId="1" fontId="17" fillId="0" borderId="1" xfId="0" applyNumberFormat="1" applyFont="1" applyBorder="1" applyAlignment="1" applyProtection="1">
      <protection locked="0"/>
    </xf>
    <xf numFmtId="0" fontId="17" fillId="0" borderId="1" xfId="0" applyFont="1" applyFill="1" applyBorder="1" applyAlignment="1" applyProtection="1">
      <protection locked="0"/>
    </xf>
    <xf numFmtId="165" fontId="17" fillId="0" borderId="1" xfId="0" applyNumberFormat="1" applyFont="1" applyFill="1" applyBorder="1" applyAlignment="1" applyProtection="1">
      <alignment horizontal="center"/>
      <protection locked="0"/>
    </xf>
    <xf numFmtId="0" fontId="17" fillId="0" borderId="1" xfId="0" applyNumberFormat="1" applyFont="1" applyFill="1" applyBorder="1" applyAlignment="1" applyProtection="1">
      <alignment horizontal="center"/>
      <protection locked="0"/>
    </xf>
    <xf numFmtId="164" fontId="17" fillId="0" borderId="1" xfId="1" applyFont="1" applyFill="1" applyBorder="1" applyAlignment="1" applyProtection="1">
      <protection locked="0"/>
    </xf>
    <xf numFmtId="164" fontId="17" fillId="0" borderId="1" xfId="1" applyFont="1" applyFill="1" applyBorder="1"/>
    <xf numFmtId="0" fontId="17" fillId="0" borderId="0" xfId="0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center"/>
    </xf>
    <xf numFmtId="3" fontId="17" fillId="0" borderId="1" xfId="0" applyNumberFormat="1" applyFont="1" applyFill="1" applyBorder="1" applyAlignment="1" applyProtection="1">
      <alignment horizontal="center"/>
      <protection locked="0"/>
    </xf>
    <xf numFmtId="0" fontId="17" fillId="0" borderId="1" xfId="0" applyFont="1" applyFill="1" applyBorder="1" applyAlignment="1" applyProtection="1">
      <alignment horizontal="center"/>
      <protection locked="0"/>
    </xf>
    <xf numFmtId="3" fontId="17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164" fontId="0" fillId="0" borderId="0" xfId="0" applyNumberFormat="1"/>
    <xf numFmtId="1" fontId="17" fillId="0" borderId="0" xfId="0" applyNumberFormat="1" applyFont="1" applyBorder="1" applyAlignment="1" applyProtection="1">
      <protection locked="0"/>
    </xf>
    <xf numFmtId="165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protection locked="0"/>
    </xf>
    <xf numFmtId="164" fontId="17" fillId="0" borderId="0" xfId="1" applyFont="1" applyFill="1" applyBorder="1" applyAlignment="1" applyProtection="1">
      <protection locked="0"/>
    </xf>
    <xf numFmtId="164" fontId="17" fillId="0" borderId="0" xfId="1" applyFont="1" applyBorder="1" applyAlignment="1" applyProtection="1">
      <protection locked="0"/>
    </xf>
    <xf numFmtId="0" fontId="19" fillId="0" borderId="2" xfId="0" applyFont="1" applyBorder="1"/>
    <xf numFmtId="0" fontId="17" fillId="0" borderId="1" xfId="0" quotePrefix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22" fillId="0" borderId="1" xfId="0" applyFont="1" applyBorder="1" applyAlignment="1"/>
    <xf numFmtId="0" fontId="22" fillId="0" borderId="1" xfId="0" applyFont="1" applyBorder="1"/>
    <xf numFmtId="164" fontId="17" fillId="0" borderId="0" xfId="1" applyFont="1" applyFill="1" applyBorder="1"/>
    <xf numFmtId="164" fontId="17" fillId="0" borderId="0" xfId="1" applyFont="1" applyBorder="1"/>
    <xf numFmtId="44" fontId="0" fillId="0" borderId="0" xfId="0" applyNumberFormat="1"/>
    <xf numFmtId="164" fontId="20" fillId="0" borderId="1" xfId="1" applyFont="1" applyFill="1" applyBorder="1"/>
    <xf numFmtId="0" fontId="19" fillId="0" borderId="0" xfId="0" applyFont="1" applyFill="1" applyBorder="1" applyAlignment="1" applyProtection="1">
      <protection locked="0"/>
    </xf>
    <xf numFmtId="44" fontId="23" fillId="0" borderId="1" xfId="0" applyNumberFormat="1" applyFont="1" applyBorder="1"/>
    <xf numFmtId="3" fontId="17" fillId="0" borderId="1" xfId="0" applyNumberFormat="1" applyFont="1" applyBorder="1" applyAlignment="1" applyProtection="1">
      <alignment horizontal="center"/>
      <protection locked="0"/>
    </xf>
    <xf numFmtId="164" fontId="17" fillId="0" borderId="1" xfId="1" applyFont="1" applyBorder="1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/>
    </xf>
    <xf numFmtId="165" fontId="19" fillId="0" borderId="1" xfId="1" applyNumberFormat="1" applyFont="1" applyFill="1" applyBorder="1" applyAlignment="1" applyProtection="1">
      <alignment horizontal="left"/>
      <protection locked="0"/>
    </xf>
    <xf numFmtId="165" fontId="19" fillId="0" borderId="1" xfId="0" applyNumberFormat="1" applyFont="1" applyFill="1" applyBorder="1" applyAlignment="1" applyProtection="1">
      <alignment horizontal="left"/>
      <protection locked="0"/>
    </xf>
    <xf numFmtId="0" fontId="20" fillId="0" borderId="1" xfId="0" applyNumberFormat="1" applyFont="1" applyBorder="1" applyAlignment="1">
      <alignment horizontal="center" vertical="center" wrapText="1"/>
    </xf>
    <xf numFmtId="1" fontId="20" fillId="2" borderId="12" xfId="0" applyNumberFormat="1" applyFont="1" applyFill="1" applyBorder="1" applyAlignment="1" applyProtection="1">
      <alignment horizontal="center" vertical="center"/>
    </xf>
    <xf numFmtId="1" fontId="20" fillId="2" borderId="13" xfId="0" applyNumberFormat="1" applyFont="1" applyFill="1" applyBorder="1" applyAlignment="1" applyProtection="1">
      <alignment horizontal="center" vertical="center"/>
    </xf>
    <xf numFmtId="1" fontId="20" fillId="2" borderId="14" xfId="0" applyNumberFormat="1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right"/>
      <protection locked="0"/>
    </xf>
    <xf numFmtId="0" fontId="20" fillId="0" borderId="13" xfId="0" applyFont="1" applyFill="1" applyBorder="1" applyAlignment="1" applyProtection="1">
      <alignment horizontal="right"/>
      <protection locked="0"/>
    </xf>
    <xf numFmtId="0" fontId="20" fillId="0" borderId="14" xfId="0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165" fontId="21" fillId="0" borderId="1" xfId="0" applyNumberFormat="1" applyFont="1" applyBorder="1" applyAlignment="1" applyProtection="1">
      <alignment horizontal="center" vertical="center" wrapText="1"/>
      <protection locked="0"/>
    </xf>
  </cellXfs>
  <cellStyles count="51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Moeda" xfId="1" builtinId="4"/>
    <cellStyle name="Moeda 2" xfId="46" xr:uid="{00000000-0005-0000-0000-00001F000000}"/>
    <cellStyle name="Moeda 3" xfId="44" xr:uid="{00000000-0005-0000-0000-000020000000}"/>
    <cellStyle name="Moeda 4" xfId="43" xr:uid="{00000000-0005-0000-0000-000021000000}"/>
    <cellStyle name="Neutro" xfId="9" builtinId="28" customBuiltin="1"/>
    <cellStyle name="Normal" xfId="0" builtinId="0"/>
    <cellStyle name="Normal 2" xfId="45" xr:uid="{00000000-0005-0000-0000-000024000000}"/>
    <cellStyle name="Normal 2 2" xfId="47" xr:uid="{00000000-0005-0000-0000-000025000000}"/>
    <cellStyle name="Nota" xfId="16" builtinId="10" customBuiltin="1"/>
    <cellStyle name="Porcentagem" xfId="2" builtinId="5"/>
    <cellStyle name="Ruim" xfId="8" builtinId="27" customBuiltin="1"/>
    <cellStyle name="Saída" xfId="11" builtinId="21" customBuiltin="1"/>
    <cellStyle name="Separador de milhares 3" xfId="49" xr:uid="{00000000-0005-0000-0000-000029000000}"/>
    <cellStyle name="Texto de Aviso" xfId="15" builtinId="11" customBuiltin="1"/>
    <cellStyle name="Texto Explicativo" xfId="17" builtinId="53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ítulo 5" xfId="50" xr:uid="{00000000-0005-0000-0000-000030000000}"/>
    <cellStyle name="Total" xfId="18" builtinId="25" customBuiltin="1"/>
    <cellStyle name="Vírgula 2" xfId="48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NIELA\Documentos%20Compartilhados\SIGMA\2018\Projetos%20De%20Redes%20e%20Subesta&#231;&#245;es\122-2018%20PM%20Santo%20Augusto%20-%20Escola%20Ant&#244;nio%20Liberato\Entregue\Planilha_LICITACON_v.3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NIELA\Documentos%20Compartilhados\SIGMA\2019\Projetos%20de%20Redes%20e%20Subesta&#231;&#245;es\42-2019%20Pra&#231;as%20Santo%20Augusto\Pra&#231;a%20Central\Planilha_LICITACON_v.37%20com%20mat%20e%20m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D4890-82BA-409B-AD83-BA7A91750514}">
  <sheetPr>
    <pageSetUpPr fitToPage="1"/>
  </sheetPr>
  <dimension ref="A1:N88"/>
  <sheetViews>
    <sheetView tabSelected="1" topLeftCell="B66" workbookViewId="0">
      <selection activeCell="E80" sqref="E80"/>
    </sheetView>
  </sheetViews>
  <sheetFormatPr defaultRowHeight="15" x14ac:dyDescent="0.25"/>
  <cols>
    <col min="2" max="2" width="10.85546875" customWidth="1"/>
    <col min="4" max="4" width="107.42578125" customWidth="1"/>
    <col min="5" max="5" width="11.7109375" customWidth="1"/>
    <col min="7" max="7" width="19.7109375" customWidth="1"/>
    <col min="8" max="8" width="18.85546875" customWidth="1"/>
    <col min="9" max="9" width="20.7109375" customWidth="1"/>
    <col min="10" max="10" width="19.7109375" customWidth="1"/>
    <col min="11" max="11" width="26.28515625" customWidth="1"/>
    <col min="13" max="13" width="13.140625" customWidth="1"/>
    <col min="14" max="14" width="14.28515625" bestFit="1" customWidth="1"/>
  </cols>
  <sheetData>
    <row r="1" spans="1:14" x14ac:dyDescent="0.25">
      <c r="A1" s="54" t="s">
        <v>92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4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4" x14ac:dyDescent="0.25">
      <c r="A3" s="1" t="s">
        <v>6</v>
      </c>
      <c r="B3" s="2" t="s">
        <v>7</v>
      </c>
      <c r="C3" s="3" t="s">
        <v>8</v>
      </c>
      <c r="D3" s="4" t="s">
        <v>9</v>
      </c>
      <c r="E3" s="5" t="s">
        <v>10</v>
      </c>
      <c r="F3" s="6" t="s">
        <v>11</v>
      </c>
      <c r="G3" s="7" t="s">
        <v>25</v>
      </c>
      <c r="H3" s="7" t="s">
        <v>24</v>
      </c>
      <c r="I3" s="8" t="s">
        <v>22</v>
      </c>
      <c r="J3" s="8" t="s">
        <v>23</v>
      </c>
      <c r="K3" s="9" t="s">
        <v>13</v>
      </c>
    </row>
    <row r="4" spans="1:14" ht="15.75" x14ac:dyDescent="0.25">
      <c r="A4" s="55" t="s">
        <v>31</v>
      </c>
      <c r="B4" s="56"/>
      <c r="C4" s="56"/>
      <c r="D4" s="56"/>
      <c r="E4" s="56"/>
      <c r="F4" s="56"/>
      <c r="G4" s="56"/>
      <c r="H4" s="56"/>
      <c r="I4" s="56"/>
      <c r="J4" s="56"/>
      <c r="K4" s="57"/>
    </row>
    <row r="5" spans="1:14" x14ac:dyDescent="0.25">
      <c r="A5" s="10">
        <v>1</v>
      </c>
      <c r="B5" s="11" t="s">
        <v>0</v>
      </c>
      <c r="C5" s="12">
        <v>2436</v>
      </c>
      <c r="D5" s="13" t="s">
        <v>98</v>
      </c>
      <c r="E5" s="25">
        <v>80</v>
      </c>
      <c r="F5" s="26" t="s">
        <v>5</v>
      </c>
      <c r="G5" s="14">
        <f>2*17.78</f>
        <v>35.56</v>
      </c>
      <c r="H5" s="15">
        <f>1.25*G5</f>
        <v>44.45</v>
      </c>
      <c r="I5" s="16">
        <f>E5*G5</f>
        <v>2844.8</v>
      </c>
      <c r="J5" s="16">
        <f>1.25*I5</f>
        <v>3556</v>
      </c>
      <c r="K5" s="29" t="s">
        <v>17</v>
      </c>
    </row>
    <row r="6" spans="1:14" x14ac:dyDescent="0.25">
      <c r="A6" s="17">
        <v>2</v>
      </c>
      <c r="B6" s="11" t="s">
        <v>0</v>
      </c>
      <c r="C6" s="12">
        <v>247</v>
      </c>
      <c r="D6" s="13" t="s">
        <v>99</v>
      </c>
      <c r="E6" s="25">
        <v>80</v>
      </c>
      <c r="F6" s="26" t="s">
        <v>5</v>
      </c>
      <c r="G6" s="14">
        <f>2*12.5</f>
        <v>25</v>
      </c>
      <c r="H6" s="15">
        <f>1.25*G6</f>
        <v>31.25</v>
      </c>
      <c r="I6" s="16">
        <f>E6*G6</f>
        <v>2000</v>
      </c>
      <c r="J6" s="16">
        <f>1.25*I6</f>
        <v>2500</v>
      </c>
      <c r="K6" s="29" t="s">
        <v>17</v>
      </c>
      <c r="N6" s="30"/>
    </row>
    <row r="7" spans="1:14" x14ac:dyDescent="0.25">
      <c r="A7" s="10">
        <v>3</v>
      </c>
      <c r="B7" s="11" t="s">
        <v>0</v>
      </c>
      <c r="C7" s="28">
        <v>4750</v>
      </c>
      <c r="D7" s="13" t="s">
        <v>19</v>
      </c>
      <c r="E7" s="48">
        <v>24</v>
      </c>
      <c r="F7" s="28" t="s">
        <v>5</v>
      </c>
      <c r="G7" s="14">
        <v>17.59</v>
      </c>
      <c r="H7" s="49">
        <f t="shared" ref="H7:H8" si="0">1.25*G7</f>
        <v>21.987500000000001</v>
      </c>
      <c r="I7" s="16">
        <f>E7*G7</f>
        <v>422.15999999999997</v>
      </c>
      <c r="J7" s="16">
        <f t="shared" ref="J7:J8" si="1">1.25*I7</f>
        <v>527.69999999999993</v>
      </c>
      <c r="K7" s="29" t="s">
        <v>17</v>
      </c>
      <c r="N7" s="30"/>
    </row>
    <row r="8" spans="1:14" x14ac:dyDescent="0.25">
      <c r="A8" s="17">
        <v>4</v>
      </c>
      <c r="B8" s="11" t="s">
        <v>0</v>
      </c>
      <c r="C8" s="28">
        <v>6127</v>
      </c>
      <c r="D8" s="13" t="s">
        <v>20</v>
      </c>
      <c r="E8" s="48">
        <v>24</v>
      </c>
      <c r="F8" s="28" t="s">
        <v>5</v>
      </c>
      <c r="G8" s="14">
        <v>13.83</v>
      </c>
      <c r="H8" s="49">
        <f t="shared" si="0"/>
        <v>17.287500000000001</v>
      </c>
      <c r="I8" s="16">
        <f>E8*G8</f>
        <v>331.92</v>
      </c>
      <c r="J8" s="16">
        <f t="shared" si="1"/>
        <v>414.90000000000003</v>
      </c>
      <c r="K8" s="29" t="s">
        <v>17</v>
      </c>
      <c r="N8" s="30"/>
    </row>
    <row r="9" spans="1:14" x14ac:dyDescent="0.25">
      <c r="A9" s="17">
        <v>5</v>
      </c>
      <c r="B9" s="19" t="s">
        <v>2</v>
      </c>
      <c r="C9" s="20" t="s">
        <v>3</v>
      </c>
      <c r="D9" s="13" t="s">
        <v>97</v>
      </c>
      <c r="E9" s="48">
        <v>8</v>
      </c>
      <c r="F9" s="28" t="s">
        <v>5</v>
      </c>
      <c r="G9" s="14">
        <v>504</v>
      </c>
      <c r="H9" s="49">
        <f t="shared" ref="H9" si="2">1.25*G9</f>
        <v>630</v>
      </c>
      <c r="I9" s="16">
        <f>E9*G9</f>
        <v>4032</v>
      </c>
      <c r="J9" s="16">
        <f t="shared" ref="J9" si="3">1.25*I9</f>
        <v>5040</v>
      </c>
      <c r="K9" s="29" t="s">
        <v>17</v>
      </c>
      <c r="N9" s="30"/>
    </row>
    <row r="10" spans="1:14" ht="15.75" x14ac:dyDescent="0.25">
      <c r="A10" s="55" t="s">
        <v>33</v>
      </c>
      <c r="B10" s="56"/>
      <c r="C10" s="56"/>
      <c r="D10" s="56"/>
      <c r="E10" s="56"/>
      <c r="F10" s="56"/>
      <c r="G10" s="56"/>
      <c r="H10" s="56"/>
      <c r="I10" s="56"/>
      <c r="J10" s="56"/>
      <c r="K10" s="57"/>
      <c r="N10" s="30"/>
    </row>
    <row r="11" spans="1:14" x14ac:dyDescent="0.25">
      <c r="A11" s="10">
        <v>6</v>
      </c>
      <c r="B11" s="19" t="s">
        <v>2</v>
      </c>
      <c r="C11" s="20" t="s">
        <v>3</v>
      </c>
      <c r="D11" s="18" t="s">
        <v>34</v>
      </c>
      <c r="E11" s="26">
        <v>1</v>
      </c>
      <c r="F11" s="26" t="s">
        <v>1</v>
      </c>
      <c r="G11" s="21">
        <v>2180</v>
      </c>
      <c r="H11" s="15">
        <f>1.25*G11</f>
        <v>2725</v>
      </c>
      <c r="I11" s="16">
        <f t="shared" ref="I11:I18" si="4">E11*G11</f>
        <v>2180</v>
      </c>
      <c r="J11" s="16">
        <f>1.25*I11</f>
        <v>2725</v>
      </c>
      <c r="K11" s="26" t="s">
        <v>12</v>
      </c>
      <c r="N11" s="30"/>
    </row>
    <row r="12" spans="1:14" x14ac:dyDescent="0.25">
      <c r="A12" s="17">
        <v>7</v>
      </c>
      <c r="B12" s="19" t="s">
        <v>2</v>
      </c>
      <c r="C12" s="20" t="s">
        <v>3</v>
      </c>
      <c r="D12" s="18" t="s">
        <v>35</v>
      </c>
      <c r="E12" s="26">
        <v>20</v>
      </c>
      <c r="F12" s="27" t="s">
        <v>4</v>
      </c>
      <c r="G12" s="21">
        <v>17.89</v>
      </c>
      <c r="H12" s="15">
        <f t="shared" ref="H12:H18" si="5">1.25*G12</f>
        <v>22.362500000000001</v>
      </c>
      <c r="I12" s="16">
        <f t="shared" si="4"/>
        <v>357.8</v>
      </c>
      <c r="J12" s="16">
        <f t="shared" ref="J12:J18" si="6">1.25*I12</f>
        <v>447.25</v>
      </c>
      <c r="K12" s="26" t="s">
        <v>12</v>
      </c>
      <c r="N12" s="30"/>
    </row>
    <row r="13" spans="1:14" x14ac:dyDescent="0.25">
      <c r="A13" s="10">
        <v>8</v>
      </c>
      <c r="B13" s="19" t="s">
        <v>2</v>
      </c>
      <c r="C13" s="20" t="s">
        <v>3</v>
      </c>
      <c r="D13" s="18" t="s">
        <v>36</v>
      </c>
      <c r="E13" s="26">
        <v>6</v>
      </c>
      <c r="F13" s="26" t="s">
        <v>1</v>
      </c>
      <c r="G13" s="21">
        <v>350</v>
      </c>
      <c r="H13" s="15">
        <f>1.25*G13</f>
        <v>437.5</v>
      </c>
      <c r="I13" s="16">
        <f t="shared" si="4"/>
        <v>2100</v>
      </c>
      <c r="J13" s="16">
        <f>1.25*I13</f>
        <v>2625</v>
      </c>
      <c r="K13" s="26" t="s">
        <v>12</v>
      </c>
      <c r="N13" s="30"/>
    </row>
    <row r="14" spans="1:14" x14ac:dyDescent="0.25">
      <c r="A14" s="17">
        <v>9</v>
      </c>
      <c r="B14" s="19" t="s">
        <v>2</v>
      </c>
      <c r="C14" s="20" t="s">
        <v>3</v>
      </c>
      <c r="D14" s="18" t="s">
        <v>37</v>
      </c>
      <c r="E14" s="26">
        <v>3</v>
      </c>
      <c r="F14" s="26" t="s">
        <v>1</v>
      </c>
      <c r="G14" s="21">
        <v>3.14</v>
      </c>
      <c r="H14" s="15">
        <f>1.25*G14</f>
        <v>3.9250000000000003</v>
      </c>
      <c r="I14" s="16">
        <f t="shared" si="4"/>
        <v>9.42</v>
      </c>
      <c r="J14" s="16">
        <f>1.25*I14</f>
        <v>11.775</v>
      </c>
      <c r="K14" s="26" t="s">
        <v>12</v>
      </c>
      <c r="N14" s="30"/>
    </row>
    <row r="15" spans="1:14" x14ac:dyDescent="0.25">
      <c r="A15" s="10">
        <v>10</v>
      </c>
      <c r="B15" s="19" t="s">
        <v>2</v>
      </c>
      <c r="C15" s="20" t="s">
        <v>3</v>
      </c>
      <c r="D15" s="18" t="s">
        <v>38</v>
      </c>
      <c r="E15" s="26">
        <v>3</v>
      </c>
      <c r="F15" s="26" t="s">
        <v>1</v>
      </c>
      <c r="G15" s="21">
        <v>2.95</v>
      </c>
      <c r="H15" s="15">
        <f t="shared" si="5"/>
        <v>3.6875</v>
      </c>
      <c r="I15" s="16">
        <f t="shared" si="4"/>
        <v>8.8500000000000014</v>
      </c>
      <c r="J15" s="16">
        <f t="shared" si="6"/>
        <v>11.062500000000002</v>
      </c>
      <c r="K15" s="26" t="s">
        <v>12</v>
      </c>
      <c r="N15" s="30"/>
    </row>
    <row r="16" spans="1:14" x14ac:dyDescent="0.25">
      <c r="A16" s="17">
        <v>11</v>
      </c>
      <c r="B16" s="19" t="s">
        <v>2</v>
      </c>
      <c r="C16" s="20" t="s">
        <v>3</v>
      </c>
      <c r="D16" s="18" t="s">
        <v>39</v>
      </c>
      <c r="E16" s="26">
        <v>6</v>
      </c>
      <c r="F16" s="26" t="s">
        <v>1</v>
      </c>
      <c r="G16" s="21">
        <v>184</v>
      </c>
      <c r="H16" s="15">
        <f t="shared" si="5"/>
        <v>230</v>
      </c>
      <c r="I16" s="16">
        <f t="shared" si="4"/>
        <v>1104</v>
      </c>
      <c r="J16" s="16">
        <f t="shared" si="6"/>
        <v>1380</v>
      </c>
      <c r="K16" s="26" t="s">
        <v>12</v>
      </c>
    </row>
    <row r="17" spans="1:14" x14ac:dyDescent="0.25">
      <c r="A17" s="10">
        <v>12</v>
      </c>
      <c r="B17" s="19" t="s">
        <v>2</v>
      </c>
      <c r="C17" s="20" t="s">
        <v>3</v>
      </c>
      <c r="D17" s="18" t="s">
        <v>40</v>
      </c>
      <c r="E17" s="26">
        <v>6</v>
      </c>
      <c r="F17" s="26" t="s">
        <v>1</v>
      </c>
      <c r="G17" s="21">
        <v>51.59</v>
      </c>
      <c r="H17" s="15">
        <f t="shared" si="5"/>
        <v>64.487500000000011</v>
      </c>
      <c r="I17" s="16">
        <f t="shared" si="4"/>
        <v>309.54000000000002</v>
      </c>
      <c r="J17" s="16">
        <f t="shared" si="6"/>
        <v>386.92500000000001</v>
      </c>
      <c r="K17" s="26" t="s">
        <v>12</v>
      </c>
    </row>
    <row r="18" spans="1:14" x14ac:dyDescent="0.25">
      <c r="A18" s="17">
        <v>13</v>
      </c>
      <c r="B18" s="19" t="s">
        <v>2</v>
      </c>
      <c r="C18" s="20" t="s">
        <v>3</v>
      </c>
      <c r="D18" s="18" t="s">
        <v>41</v>
      </c>
      <c r="E18" s="26">
        <v>3</v>
      </c>
      <c r="F18" s="26" t="s">
        <v>1</v>
      </c>
      <c r="G18" s="21">
        <v>332.5</v>
      </c>
      <c r="H18" s="15">
        <f t="shared" si="5"/>
        <v>415.625</v>
      </c>
      <c r="I18" s="16">
        <f t="shared" si="4"/>
        <v>997.5</v>
      </c>
      <c r="J18" s="16">
        <f t="shared" si="6"/>
        <v>1246.875</v>
      </c>
      <c r="K18" s="26" t="s">
        <v>12</v>
      </c>
      <c r="N18" s="44"/>
    </row>
    <row r="19" spans="1:14" x14ac:dyDescent="0.25">
      <c r="A19" s="10">
        <v>14</v>
      </c>
      <c r="B19" s="19" t="s">
        <v>2</v>
      </c>
      <c r="C19" s="20" t="s">
        <v>3</v>
      </c>
      <c r="D19" s="18" t="s">
        <v>42</v>
      </c>
      <c r="E19" s="26">
        <v>1</v>
      </c>
      <c r="F19" s="26" t="s">
        <v>1</v>
      </c>
      <c r="G19" s="21">
        <v>26257.88</v>
      </c>
      <c r="H19" s="15">
        <f t="shared" ref="H19" si="7">1.25*G19</f>
        <v>32822.35</v>
      </c>
      <c r="I19" s="16">
        <f t="shared" ref="I19" si="8">E19*G19</f>
        <v>26257.88</v>
      </c>
      <c r="J19" s="16">
        <f t="shared" ref="J19" si="9">1.25*I19</f>
        <v>32822.35</v>
      </c>
      <c r="K19" s="26" t="s">
        <v>12</v>
      </c>
      <c r="N19" s="44"/>
    </row>
    <row r="20" spans="1:14" x14ac:dyDescent="0.25">
      <c r="A20" s="17">
        <v>15</v>
      </c>
      <c r="B20" s="19" t="s">
        <v>2</v>
      </c>
      <c r="C20" s="20" t="s">
        <v>3</v>
      </c>
      <c r="D20" s="18" t="s">
        <v>43</v>
      </c>
      <c r="E20" s="26">
        <v>1</v>
      </c>
      <c r="F20" s="26" t="s">
        <v>1</v>
      </c>
      <c r="G20" s="21">
        <v>434.68</v>
      </c>
      <c r="H20" s="15">
        <f t="shared" ref="H20" si="10">1.25*G20</f>
        <v>543.35</v>
      </c>
      <c r="I20" s="16">
        <f t="shared" ref="I20" si="11">E20*G20</f>
        <v>434.68</v>
      </c>
      <c r="J20" s="16">
        <f t="shared" ref="J20" si="12">1.25*I20</f>
        <v>543.35</v>
      </c>
      <c r="K20" s="26" t="s">
        <v>12</v>
      </c>
    </row>
    <row r="21" spans="1:14" x14ac:dyDescent="0.25">
      <c r="A21" s="10">
        <v>16</v>
      </c>
      <c r="B21" s="19" t="s">
        <v>2</v>
      </c>
      <c r="C21" s="20" t="s">
        <v>3</v>
      </c>
      <c r="D21" s="18" t="s">
        <v>44</v>
      </c>
      <c r="E21" s="26">
        <v>3</v>
      </c>
      <c r="F21" s="26" t="s">
        <v>1</v>
      </c>
      <c r="G21" s="21">
        <v>631.14</v>
      </c>
      <c r="H21" s="15">
        <f t="shared" ref="H21" si="13">1.25*G21</f>
        <v>788.92499999999995</v>
      </c>
      <c r="I21" s="16">
        <f t="shared" ref="I21" si="14">E21*G21</f>
        <v>1893.42</v>
      </c>
      <c r="J21" s="16">
        <f t="shared" ref="J21" si="15">1.25*I21</f>
        <v>2366.7750000000001</v>
      </c>
      <c r="K21" s="26" t="s">
        <v>12</v>
      </c>
    </row>
    <row r="22" spans="1:14" x14ac:dyDescent="0.25">
      <c r="A22" s="17">
        <v>17</v>
      </c>
      <c r="B22" s="19" t="s">
        <v>2</v>
      </c>
      <c r="C22" s="20" t="s">
        <v>3</v>
      </c>
      <c r="D22" s="18" t="s">
        <v>45</v>
      </c>
      <c r="E22" s="26">
        <v>6</v>
      </c>
      <c r="F22" s="26" t="s">
        <v>1</v>
      </c>
      <c r="G22" s="21">
        <v>9.35</v>
      </c>
      <c r="H22" s="15">
        <f t="shared" ref="H22" si="16">1.25*G22</f>
        <v>11.6875</v>
      </c>
      <c r="I22" s="16">
        <f t="shared" ref="I22" si="17">E22*G22</f>
        <v>56.099999999999994</v>
      </c>
      <c r="J22" s="16">
        <f t="shared" ref="J22" si="18">1.25*I22</f>
        <v>70.125</v>
      </c>
      <c r="K22" s="26" t="s">
        <v>12</v>
      </c>
    </row>
    <row r="23" spans="1:14" x14ac:dyDescent="0.25">
      <c r="A23" s="10">
        <v>18</v>
      </c>
      <c r="B23" s="19" t="s">
        <v>2</v>
      </c>
      <c r="C23" s="20" t="s">
        <v>3</v>
      </c>
      <c r="D23" s="18" t="s">
        <v>46</v>
      </c>
      <c r="E23" s="26">
        <v>6</v>
      </c>
      <c r="F23" s="26" t="s">
        <v>1</v>
      </c>
      <c r="G23" s="21">
        <v>9.3000000000000007</v>
      </c>
      <c r="H23" s="15">
        <f t="shared" ref="H23" si="19">1.25*G23</f>
        <v>11.625</v>
      </c>
      <c r="I23" s="16">
        <f t="shared" ref="I23" si="20">E23*G23</f>
        <v>55.800000000000004</v>
      </c>
      <c r="J23" s="16">
        <f t="shared" ref="J23" si="21">1.25*I23</f>
        <v>69.75</v>
      </c>
      <c r="K23" s="26" t="s">
        <v>12</v>
      </c>
    </row>
    <row r="24" spans="1:14" x14ac:dyDescent="0.25">
      <c r="A24" s="17">
        <v>19</v>
      </c>
      <c r="B24" s="19" t="s">
        <v>2</v>
      </c>
      <c r="C24" s="20" t="s">
        <v>3</v>
      </c>
      <c r="D24" s="18" t="s">
        <v>47</v>
      </c>
      <c r="E24" s="26">
        <v>3</v>
      </c>
      <c r="F24" s="26" t="s">
        <v>1</v>
      </c>
      <c r="G24" s="21">
        <v>650.9</v>
      </c>
      <c r="H24" s="15">
        <f t="shared" ref="H24" si="22">1.25*G24</f>
        <v>813.625</v>
      </c>
      <c r="I24" s="16">
        <f t="shared" ref="I24" si="23">E24*G24</f>
        <v>1952.6999999999998</v>
      </c>
      <c r="J24" s="16">
        <f t="shared" ref="J24" si="24">1.25*I24</f>
        <v>2440.875</v>
      </c>
      <c r="K24" s="26" t="s">
        <v>12</v>
      </c>
    </row>
    <row r="25" spans="1:14" x14ac:dyDescent="0.25">
      <c r="A25" s="10">
        <v>20</v>
      </c>
      <c r="B25" s="19" t="s">
        <v>2</v>
      </c>
      <c r="C25" s="20" t="s">
        <v>3</v>
      </c>
      <c r="D25" s="18" t="s">
        <v>48</v>
      </c>
      <c r="E25" s="26">
        <v>30</v>
      </c>
      <c r="F25" s="27" t="s">
        <v>4</v>
      </c>
      <c r="G25" s="21">
        <v>2.25</v>
      </c>
      <c r="H25" s="15">
        <f t="shared" ref="H25" si="25">1.25*G25</f>
        <v>2.8125</v>
      </c>
      <c r="I25" s="16">
        <f t="shared" ref="I25" si="26">E25*G25</f>
        <v>67.5</v>
      </c>
      <c r="J25" s="16">
        <f t="shared" ref="J25" si="27">1.25*I25</f>
        <v>84.375</v>
      </c>
      <c r="K25" s="26" t="s">
        <v>12</v>
      </c>
    </row>
    <row r="26" spans="1:14" x14ac:dyDescent="0.25">
      <c r="A26" s="17">
        <v>21</v>
      </c>
      <c r="B26" s="19" t="s">
        <v>2</v>
      </c>
      <c r="C26" s="20" t="s">
        <v>3</v>
      </c>
      <c r="D26" s="18" t="s">
        <v>49</v>
      </c>
      <c r="E26" s="26">
        <v>6</v>
      </c>
      <c r="F26" s="26" t="s">
        <v>1</v>
      </c>
      <c r="G26" s="21">
        <v>48.17</v>
      </c>
      <c r="H26" s="15">
        <f t="shared" ref="H26" si="28">1.25*G26</f>
        <v>60.212500000000006</v>
      </c>
      <c r="I26" s="16">
        <f t="shared" ref="I26" si="29">E26*G26</f>
        <v>289.02</v>
      </c>
      <c r="J26" s="16">
        <f t="shared" ref="J26" si="30">1.25*I26</f>
        <v>361.27499999999998</v>
      </c>
      <c r="K26" s="26" t="s">
        <v>12</v>
      </c>
    </row>
    <row r="27" spans="1:14" x14ac:dyDescent="0.25">
      <c r="A27" s="10">
        <v>22</v>
      </c>
      <c r="B27" s="19" t="s">
        <v>2</v>
      </c>
      <c r="C27" s="20" t="s">
        <v>3</v>
      </c>
      <c r="D27" s="18" t="s">
        <v>50</v>
      </c>
      <c r="E27" s="26">
        <v>6</v>
      </c>
      <c r="F27" s="26" t="s">
        <v>1</v>
      </c>
      <c r="G27" s="21">
        <v>22.24</v>
      </c>
      <c r="H27" s="15">
        <f t="shared" ref="H27" si="31">1.25*G27</f>
        <v>27.799999999999997</v>
      </c>
      <c r="I27" s="16">
        <f t="shared" ref="I27" si="32">E27*G27</f>
        <v>133.44</v>
      </c>
      <c r="J27" s="16">
        <f t="shared" ref="J27" si="33">1.25*I27</f>
        <v>166.8</v>
      </c>
      <c r="K27" s="26" t="s">
        <v>12</v>
      </c>
    </row>
    <row r="28" spans="1:14" x14ac:dyDescent="0.25">
      <c r="A28" s="17">
        <v>23</v>
      </c>
      <c r="B28" s="19" t="s">
        <v>2</v>
      </c>
      <c r="C28" s="20" t="s">
        <v>3</v>
      </c>
      <c r="D28" s="18" t="s">
        <v>51</v>
      </c>
      <c r="E28" s="26">
        <v>1</v>
      </c>
      <c r="F28" s="26" t="s">
        <v>1</v>
      </c>
      <c r="G28" s="21">
        <v>2795</v>
      </c>
      <c r="H28" s="15">
        <f t="shared" ref="H28" si="34">1.25*G28</f>
        <v>3493.75</v>
      </c>
      <c r="I28" s="16">
        <f t="shared" ref="I28" si="35">E28*G28</f>
        <v>2795</v>
      </c>
      <c r="J28" s="16">
        <f t="shared" ref="J28" si="36">1.25*I28</f>
        <v>3493.75</v>
      </c>
      <c r="K28" s="26" t="s">
        <v>12</v>
      </c>
    </row>
    <row r="29" spans="1:14" x14ac:dyDescent="0.25">
      <c r="A29" s="10">
        <v>24</v>
      </c>
      <c r="B29" s="19" t="s">
        <v>2</v>
      </c>
      <c r="C29" s="20" t="s">
        <v>3</v>
      </c>
      <c r="D29" s="18" t="s">
        <v>54</v>
      </c>
      <c r="E29" s="26">
        <v>45</v>
      </c>
      <c r="F29" s="27" t="s">
        <v>4</v>
      </c>
      <c r="G29" s="21">
        <v>135.54</v>
      </c>
      <c r="H29" s="15">
        <f t="shared" ref="H29" si="37">1.25*G29</f>
        <v>169.42499999999998</v>
      </c>
      <c r="I29" s="16">
        <f t="shared" ref="I29" si="38">E29*G29</f>
        <v>6099.2999999999993</v>
      </c>
      <c r="J29" s="16">
        <f t="shared" ref="J29" si="39">1.25*I29</f>
        <v>7624.1249999999991</v>
      </c>
      <c r="K29" s="26" t="s">
        <v>12</v>
      </c>
    </row>
    <row r="30" spans="1:14" x14ac:dyDescent="0.25">
      <c r="A30" s="17">
        <v>25</v>
      </c>
      <c r="B30" s="19" t="s">
        <v>2</v>
      </c>
      <c r="C30" s="20" t="s">
        <v>3</v>
      </c>
      <c r="D30" s="18" t="s">
        <v>53</v>
      </c>
      <c r="E30" s="26">
        <v>15</v>
      </c>
      <c r="F30" s="26" t="s">
        <v>1</v>
      </c>
      <c r="G30" s="21">
        <v>135.54</v>
      </c>
      <c r="H30" s="15">
        <f t="shared" ref="H30" si="40">1.25*G30</f>
        <v>169.42499999999998</v>
      </c>
      <c r="I30" s="16">
        <f t="shared" ref="I30" si="41">E30*G30</f>
        <v>2033.1</v>
      </c>
      <c r="J30" s="16">
        <f t="shared" ref="J30" si="42">1.25*I30</f>
        <v>2541.375</v>
      </c>
      <c r="K30" s="26" t="s">
        <v>12</v>
      </c>
    </row>
    <row r="31" spans="1:14" x14ac:dyDescent="0.25">
      <c r="A31" s="10">
        <v>26</v>
      </c>
      <c r="B31" s="19" t="s">
        <v>2</v>
      </c>
      <c r="C31" s="20" t="s">
        <v>3</v>
      </c>
      <c r="D31" s="18" t="s">
        <v>52</v>
      </c>
      <c r="E31" s="26">
        <v>3</v>
      </c>
      <c r="F31" s="26" t="s">
        <v>1</v>
      </c>
      <c r="G31" s="21">
        <v>3.22</v>
      </c>
      <c r="H31" s="15">
        <f t="shared" ref="H31" si="43">1.25*G31</f>
        <v>4.0250000000000004</v>
      </c>
      <c r="I31" s="16">
        <f t="shared" ref="I31" si="44">E31*G31</f>
        <v>9.66</v>
      </c>
      <c r="J31" s="16">
        <f t="shared" ref="J31" si="45">1.25*I31</f>
        <v>12.074999999999999</v>
      </c>
      <c r="K31" s="26" t="s">
        <v>12</v>
      </c>
    </row>
    <row r="32" spans="1:14" x14ac:dyDescent="0.25">
      <c r="A32" s="17">
        <v>27</v>
      </c>
      <c r="B32" s="19" t="s">
        <v>2</v>
      </c>
      <c r="C32" s="20" t="s">
        <v>3</v>
      </c>
      <c r="D32" s="18" t="s">
        <v>55</v>
      </c>
      <c r="E32" s="26">
        <v>5</v>
      </c>
      <c r="F32" s="27" t="s">
        <v>4</v>
      </c>
      <c r="G32" s="21">
        <v>18.899999999999999</v>
      </c>
      <c r="H32" s="15">
        <f t="shared" ref="H32" si="46">1.25*G32</f>
        <v>23.625</v>
      </c>
      <c r="I32" s="16">
        <f t="shared" ref="I32" si="47">E32*G32</f>
        <v>94.5</v>
      </c>
      <c r="J32" s="16">
        <f t="shared" ref="J32" si="48">1.25*I32</f>
        <v>118.125</v>
      </c>
      <c r="K32" s="26" t="s">
        <v>12</v>
      </c>
    </row>
    <row r="33" spans="1:11" x14ac:dyDescent="0.25">
      <c r="A33" s="10">
        <v>28</v>
      </c>
      <c r="B33" s="19" t="s">
        <v>2</v>
      </c>
      <c r="C33" s="20" t="s">
        <v>3</v>
      </c>
      <c r="D33" s="18" t="s">
        <v>56</v>
      </c>
      <c r="E33" s="26">
        <v>4</v>
      </c>
      <c r="F33" s="26" t="s">
        <v>1</v>
      </c>
      <c r="G33" s="21">
        <v>0.69</v>
      </c>
      <c r="H33" s="15">
        <f t="shared" ref="H33" si="49">1.25*G33</f>
        <v>0.86249999999999993</v>
      </c>
      <c r="I33" s="16">
        <f t="shared" ref="I33" si="50">E33*G33</f>
        <v>2.76</v>
      </c>
      <c r="J33" s="16">
        <f t="shared" ref="J33" si="51">1.25*I33</f>
        <v>3.4499999999999997</v>
      </c>
      <c r="K33" s="26" t="s">
        <v>12</v>
      </c>
    </row>
    <row r="34" spans="1:11" x14ac:dyDescent="0.25">
      <c r="A34" s="17">
        <v>29</v>
      </c>
      <c r="B34" s="19" t="s">
        <v>2</v>
      </c>
      <c r="C34" s="20" t="s">
        <v>3</v>
      </c>
      <c r="D34" s="18" t="s">
        <v>57</v>
      </c>
      <c r="E34" s="26">
        <v>3</v>
      </c>
      <c r="F34" s="26" t="s">
        <v>1</v>
      </c>
      <c r="G34" s="21">
        <v>9.0299999999999994</v>
      </c>
      <c r="H34" s="15">
        <f t="shared" ref="H34:H35" si="52">1.25*G34</f>
        <v>11.2875</v>
      </c>
      <c r="I34" s="16">
        <f t="shared" ref="I34:I35" si="53">E34*G34</f>
        <v>27.089999999999996</v>
      </c>
      <c r="J34" s="16">
        <f t="shared" ref="J34:J35" si="54">1.25*I34</f>
        <v>33.862499999999997</v>
      </c>
      <c r="K34" s="26" t="s">
        <v>12</v>
      </c>
    </row>
    <row r="35" spans="1:11" x14ac:dyDescent="0.25">
      <c r="A35" s="10">
        <v>30</v>
      </c>
      <c r="B35" s="19" t="s">
        <v>2</v>
      </c>
      <c r="C35" s="20" t="s">
        <v>3</v>
      </c>
      <c r="D35" s="18" t="s">
        <v>96</v>
      </c>
      <c r="E35" s="26">
        <v>1</v>
      </c>
      <c r="F35" s="26" t="s">
        <v>1</v>
      </c>
      <c r="G35" s="21">
        <v>468.39</v>
      </c>
      <c r="H35" s="15">
        <f t="shared" si="52"/>
        <v>585.48749999999995</v>
      </c>
      <c r="I35" s="16">
        <f t="shared" si="53"/>
        <v>468.39</v>
      </c>
      <c r="J35" s="16">
        <f t="shared" si="54"/>
        <v>585.48749999999995</v>
      </c>
      <c r="K35" s="26" t="s">
        <v>12</v>
      </c>
    </row>
    <row r="36" spans="1:11" x14ac:dyDescent="0.25">
      <c r="A36" s="17">
        <v>31</v>
      </c>
      <c r="B36" s="19" t="s">
        <v>2</v>
      </c>
      <c r="C36" s="20" t="s">
        <v>3</v>
      </c>
      <c r="D36" s="18" t="s">
        <v>58</v>
      </c>
      <c r="E36" s="26">
        <v>1</v>
      </c>
      <c r="F36" s="26" t="s">
        <v>1</v>
      </c>
      <c r="G36" s="21">
        <v>391.5</v>
      </c>
      <c r="H36" s="15">
        <f t="shared" ref="H36" si="55">1.25*G36</f>
        <v>489.375</v>
      </c>
      <c r="I36" s="16">
        <f t="shared" ref="I36" si="56">E36*G36</f>
        <v>391.5</v>
      </c>
      <c r="J36" s="16">
        <f t="shared" ref="J36" si="57">1.25*I36</f>
        <v>489.375</v>
      </c>
      <c r="K36" s="26" t="s">
        <v>12</v>
      </c>
    </row>
    <row r="37" spans="1:11" x14ac:dyDescent="0.25">
      <c r="A37" s="10">
        <v>32</v>
      </c>
      <c r="B37" s="19" t="s">
        <v>2</v>
      </c>
      <c r="C37" s="20" t="s">
        <v>3</v>
      </c>
      <c r="D37" s="18" t="s">
        <v>30</v>
      </c>
      <c r="E37" s="26">
        <v>30</v>
      </c>
      <c r="F37" s="27" t="s">
        <v>4</v>
      </c>
      <c r="G37" s="21">
        <v>38.880000000000003</v>
      </c>
      <c r="H37" s="15">
        <f t="shared" ref="H37" si="58">1.25*G37</f>
        <v>48.6</v>
      </c>
      <c r="I37" s="16">
        <f t="shared" ref="I37" si="59">E37*G37</f>
        <v>1166.4000000000001</v>
      </c>
      <c r="J37" s="16">
        <f t="shared" ref="J37" si="60">1.25*I37</f>
        <v>1458</v>
      </c>
      <c r="K37" s="26" t="s">
        <v>12</v>
      </c>
    </row>
    <row r="38" spans="1:11" x14ac:dyDescent="0.25">
      <c r="A38" s="17">
        <v>33</v>
      </c>
      <c r="B38" s="19" t="s">
        <v>2</v>
      </c>
      <c r="C38" s="20" t="s">
        <v>3</v>
      </c>
      <c r="D38" s="18" t="s">
        <v>59</v>
      </c>
      <c r="E38" s="26">
        <v>1</v>
      </c>
      <c r="F38" s="26" t="s">
        <v>1</v>
      </c>
      <c r="G38" s="21">
        <v>210</v>
      </c>
      <c r="H38" s="15">
        <f t="shared" ref="H38" si="61">1.25*G38</f>
        <v>262.5</v>
      </c>
      <c r="I38" s="16">
        <f t="shared" ref="I38" si="62">E38*G38</f>
        <v>210</v>
      </c>
      <c r="J38" s="16">
        <f t="shared" ref="J38" si="63">1.25*I38</f>
        <v>262.5</v>
      </c>
      <c r="K38" s="26" t="s">
        <v>12</v>
      </c>
    </row>
    <row r="39" spans="1:11" x14ac:dyDescent="0.25">
      <c r="A39" s="10">
        <v>34</v>
      </c>
      <c r="B39" s="19" t="s">
        <v>2</v>
      </c>
      <c r="C39" s="20" t="s">
        <v>3</v>
      </c>
      <c r="D39" s="18" t="s">
        <v>60</v>
      </c>
      <c r="E39" s="26">
        <v>1</v>
      </c>
      <c r="F39" s="26" t="s">
        <v>1</v>
      </c>
      <c r="G39" s="21">
        <v>219.17</v>
      </c>
      <c r="H39" s="15">
        <f t="shared" ref="H39" si="64">1.25*G39</f>
        <v>273.96249999999998</v>
      </c>
      <c r="I39" s="16">
        <f t="shared" ref="I39" si="65">E39*G39</f>
        <v>219.17</v>
      </c>
      <c r="J39" s="16">
        <f t="shared" ref="J39" si="66">1.25*I39</f>
        <v>273.96249999999998</v>
      </c>
      <c r="K39" s="26" t="s">
        <v>12</v>
      </c>
    </row>
    <row r="40" spans="1:11" x14ac:dyDescent="0.25">
      <c r="A40" s="17">
        <v>35</v>
      </c>
      <c r="B40" s="19" t="s">
        <v>2</v>
      </c>
      <c r="C40" s="20" t="s">
        <v>3</v>
      </c>
      <c r="D40" s="18" t="s">
        <v>61</v>
      </c>
      <c r="E40" s="26">
        <v>15</v>
      </c>
      <c r="F40" s="26" t="s">
        <v>1</v>
      </c>
      <c r="G40" s="21">
        <v>5.99</v>
      </c>
      <c r="H40" s="15">
        <f t="shared" ref="H40" si="67">1.25*G40</f>
        <v>7.4875000000000007</v>
      </c>
      <c r="I40" s="16">
        <f t="shared" ref="I40" si="68">E40*G40</f>
        <v>89.850000000000009</v>
      </c>
      <c r="J40" s="16">
        <f t="shared" ref="J40" si="69">1.25*I40</f>
        <v>112.31250000000001</v>
      </c>
      <c r="K40" s="26" t="s">
        <v>12</v>
      </c>
    </row>
    <row r="41" spans="1:11" x14ac:dyDescent="0.25">
      <c r="A41" s="10">
        <v>36</v>
      </c>
      <c r="B41" s="19" t="s">
        <v>2</v>
      </c>
      <c r="C41" s="20" t="s">
        <v>3</v>
      </c>
      <c r="D41" s="18" t="s">
        <v>62</v>
      </c>
      <c r="E41" s="26">
        <v>3</v>
      </c>
      <c r="F41" s="26" t="s">
        <v>1</v>
      </c>
      <c r="G41" s="21">
        <v>37.06</v>
      </c>
      <c r="H41" s="15">
        <f t="shared" ref="H41" si="70">1.25*G41</f>
        <v>46.325000000000003</v>
      </c>
      <c r="I41" s="16">
        <f t="shared" ref="I41" si="71">E41*G41</f>
        <v>111.18</v>
      </c>
      <c r="J41" s="16">
        <f t="shared" ref="J41" si="72">1.25*I41</f>
        <v>138.97500000000002</v>
      </c>
      <c r="K41" s="26" t="s">
        <v>12</v>
      </c>
    </row>
    <row r="42" spans="1:11" x14ac:dyDescent="0.25">
      <c r="A42" s="17">
        <v>37</v>
      </c>
      <c r="B42" s="19" t="s">
        <v>2</v>
      </c>
      <c r="C42" s="20" t="s">
        <v>3</v>
      </c>
      <c r="D42" s="18" t="s">
        <v>63</v>
      </c>
      <c r="E42" s="26">
        <v>12</v>
      </c>
      <c r="F42" s="26" t="s">
        <v>1</v>
      </c>
      <c r="G42" s="21">
        <v>12.96</v>
      </c>
      <c r="H42" s="15">
        <f t="shared" ref="H42" si="73">1.25*G42</f>
        <v>16.200000000000003</v>
      </c>
      <c r="I42" s="16">
        <f t="shared" ref="I42" si="74">E42*G42</f>
        <v>155.52000000000001</v>
      </c>
      <c r="J42" s="16">
        <f t="shared" ref="J42" si="75">1.25*I42</f>
        <v>194.4</v>
      </c>
      <c r="K42" s="26" t="s">
        <v>12</v>
      </c>
    </row>
    <row r="43" spans="1:11" x14ac:dyDescent="0.25">
      <c r="A43" s="10">
        <v>38</v>
      </c>
      <c r="B43" s="19" t="s">
        <v>2</v>
      </c>
      <c r="C43" s="20" t="s">
        <v>3</v>
      </c>
      <c r="D43" s="18" t="s">
        <v>64</v>
      </c>
      <c r="E43" s="26">
        <v>4</v>
      </c>
      <c r="F43" s="26" t="s">
        <v>1</v>
      </c>
      <c r="G43" s="21">
        <v>45.12</v>
      </c>
      <c r="H43" s="15">
        <f t="shared" ref="H43" si="76">1.25*G43</f>
        <v>56.4</v>
      </c>
      <c r="I43" s="16">
        <f t="shared" ref="I43" si="77">E43*G43</f>
        <v>180.48</v>
      </c>
      <c r="J43" s="16">
        <f t="shared" ref="J43" si="78">1.25*I43</f>
        <v>225.6</v>
      </c>
      <c r="K43" s="26" t="s">
        <v>12</v>
      </c>
    </row>
    <row r="44" spans="1:11" x14ac:dyDescent="0.25">
      <c r="A44" s="17">
        <v>39</v>
      </c>
      <c r="B44" s="19" t="s">
        <v>2</v>
      </c>
      <c r="C44" s="20" t="s">
        <v>3</v>
      </c>
      <c r="D44" s="18" t="s">
        <v>65</v>
      </c>
      <c r="E44" s="26">
        <v>2</v>
      </c>
      <c r="F44" s="26" t="s">
        <v>1</v>
      </c>
      <c r="G44" s="21">
        <v>11.08</v>
      </c>
      <c r="H44" s="15">
        <f t="shared" ref="H44" si="79">1.25*G44</f>
        <v>13.85</v>
      </c>
      <c r="I44" s="16">
        <f t="shared" ref="I44" si="80">E44*G44</f>
        <v>22.16</v>
      </c>
      <c r="J44" s="16">
        <f t="shared" ref="J44" si="81">1.25*I44</f>
        <v>27.7</v>
      </c>
      <c r="K44" s="26" t="s">
        <v>12</v>
      </c>
    </row>
    <row r="45" spans="1:11" x14ac:dyDescent="0.25">
      <c r="A45" s="10">
        <v>40</v>
      </c>
      <c r="B45" s="19" t="s">
        <v>2</v>
      </c>
      <c r="C45" s="20" t="s">
        <v>3</v>
      </c>
      <c r="D45" s="18" t="s">
        <v>66</v>
      </c>
      <c r="E45" s="26">
        <v>2</v>
      </c>
      <c r="F45" s="26" t="s">
        <v>67</v>
      </c>
      <c r="G45" s="21">
        <v>7.93</v>
      </c>
      <c r="H45" s="15">
        <f t="shared" ref="H45" si="82">1.25*G45</f>
        <v>9.9124999999999996</v>
      </c>
      <c r="I45" s="16">
        <f t="shared" ref="I45" si="83">E45*G45</f>
        <v>15.86</v>
      </c>
      <c r="J45" s="16">
        <f t="shared" ref="J45" si="84">1.25*I45</f>
        <v>19.824999999999999</v>
      </c>
      <c r="K45" s="26" t="s">
        <v>12</v>
      </c>
    </row>
    <row r="46" spans="1:11" x14ac:dyDescent="0.25">
      <c r="A46" s="17">
        <v>41</v>
      </c>
      <c r="B46" s="19" t="s">
        <v>2</v>
      </c>
      <c r="C46" s="20" t="s">
        <v>3</v>
      </c>
      <c r="D46" s="18" t="s">
        <v>68</v>
      </c>
      <c r="E46" s="26">
        <v>6</v>
      </c>
      <c r="F46" s="26" t="s">
        <v>1</v>
      </c>
      <c r="G46" s="21">
        <v>12.18</v>
      </c>
      <c r="H46" s="15">
        <f t="shared" ref="H46" si="85">1.25*G46</f>
        <v>15.225</v>
      </c>
      <c r="I46" s="16">
        <f t="shared" ref="I46" si="86">E46*G46</f>
        <v>73.08</v>
      </c>
      <c r="J46" s="16">
        <f t="shared" ref="J46" si="87">1.25*I46</f>
        <v>91.35</v>
      </c>
      <c r="K46" s="26" t="s">
        <v>12</v>
      </c>
    </row>
    <row r="47" spans="1:11" x14ac:dyDescent="0.25">
      <c r="A47" s="10">
        <v>42</v>
      </c>
      <c r="B47" s="19" t="s">
        <v>2</v>
      </c>
      <c r="C47" s="20" t="s">
        <v>3</v>
      </c>
      <c r="D47" s="18" t="s">
        <v>69</v>
      </c>
      <c r="E47" s="26">
        <v>6</v>
      </c>
      <c r="F47" s="26" t="s">
        <v>1</v>
      </c>
      <c r="G47" s="21">
        <v>5.0199999999999996</v>
      </c>
      <c r="H47" s="15">
        <f t="shared" ref="H47" si="88">1.25*G47</f>
        <v>6.2749999999999995</v>
      </c>
      <c r="I47" s="16">
        <f t="shared" ref="I47" si="89">E47*G47</f>
        <v>30.119999999999997</v>
      </c>
      <c r="J47" s="16">
        <f t="shared" ref="J47" si="90">1.25*I47</f>
        <v>37.65</v>
      </c>
      <c r="K47" s="26" t="s">
        <v>12</v>
      </c>
    </row>
    <row r="48" spans="1:11" x14ac:dyDescent="0.25">
      <c r="A48" s="17">
        <v>43</v>
      </c>
      <c r="B48" s="19" t="s">
        <v>2</v>
      </c>
      <c r="C48" s="20" t="s">
        <v>3</v>
      </c>
      <c r="D48" s="18" t="s">
        <v>70</v>
      </c>
      <c r="E48" s="26">
        <v>6</v>
      </c>
      <c r="F48" s="26" t="s">
        <v>1</v>
      </c>
      <c r="G48" s="21">
        <v>10.029999999999999</v>
      </c>
      <c r="H48" s="15">
        <f t="shared" ref="H48" si="91">1.25*G48</f>
        <v>12.5375</v>
      </c>
      <c r="I48" s="16">
        <f t="shared" ref="I48" si="92">E48*G48</f>
        <v>60.179999999999993</v>
      </c>
      <c r="J48" s="16">
        <f t="shared" ref="J48" si="93">1.25*I48</f>
        <v>75.224999999999994</v>
      </c>
      <c r="K48" s="26" t="s">
        <v>12</v>
      </c>
    </row>
    <row r="49" spans="1:11" x14ac:dyDescent="0.25">
      <c r="A49" s="10">
        <v>44</v>
      </c>
      <c r="B49" s="19" t="s">
        <v>2</v>
      </c>
      <c r="C49" s="20" t="s">
        <v>3</v>
      </c>
      <c r="D49" s="18" t="s">
        <v>71</v>
      </c>
      <c r="E49" s="26">
        <v>6</v>
      </c>
      <c r="F49" s="26" t="s">
        <v>1</v>
      </c>
      <c r="G49" s="21">
        <v>7.59</v>
      </c>
      <c r="H49" s="15">
        <f t="shared" ref="H49" si="94">1.25*G49</f>
        <v>9.4875000000000007</v>
      </c>
      <c r="I49" s="16">
        <f t="shared" ref="I49" si="95">E49*G49</f>
        <v>45.54</v>
      </c>
      <c r="J49" s="16">
        <f t="shared" ref="J49" si="96">1.25*I49</f>
        <v>56.924999999999997</v>
      </c>
      <c r="K49" s="26" t="s">
        <v>12</v>
      </c>
    </row>
    <row r="50" spans="1:11" x14ac:dyDescent="0.25">
      <c r="A50" s="17">
        <v>45</v>
      </c>
      <c r="B50" s="19" t="s">
        <v>2</v>
      </c>
      <c r="C50" s="20" t="s">
        <v>3</v>
      </c>
      <c r="D50" s="18" t="s">
        <v>72</v>
      </c>
      <c r="E50" s="26">
        <v>9</v>
      </c>
      <c r="F50" s="26" t="s">
        <v>1</v>
      </c>
      <c r="G50" s="21">
        <v>84.48</v>
      </c>
      <c r="H50" s="15">
        <f t="shared" ref="H50" si="97">1.25*G50</f>
        <v>105.60000000000001</v>
      </c>
      <c r="I50" s="16">
        <f t="shared" ref="I50" si="98">E50*G50</f>
        <v>760.32</v>
      </c>
      <c r="J50" s="16">
        <f t="shared" ref="J50" si="99">1.25*I50</f>
        <v>950.40000000000009</v>
      </c>
      <c r="K50" s="26" t="s">
        <v>12</v>
      </c>
    </row>
    <row r="51" spans="1:11" x14ac:dyDescent="0.25">
      <c r="A51" s="10">
        <v>46</v>
      </c>
      <c r="B51" s="19" t="s">
        <v>2</v>
      </c>
      <c r="C51" s="20" t="s">
        <v>3</v>
      </c>
      <c r="D51" s="18" t="s">
        <v>74</v>
      </c>
      <c r="E51" s="26">
        <v>28</v>
      </c>
      <c r="F51" s="26" t="s">
        <v>1</v>
      </c>
      <c r="G51" s="21">
        <v>1.08</v>
      </c>
      <c r="H51" s="15">
        <f t="shared" ref="H51" si="100">1.25*G51</f>
        <v>1.35</v>
      </c>
      <c r="I51" s="16">
        <f t="shared" ref="I51" si="101">E51*G51</f>
        <v>30.240000000000002</v>
      </c>
      <c r="J51" s="16">
        <f t="shared" ref="J51" si="102">1.25*I51</f>
        <v>37.800000000000004</v>
      </c>
      <c r="K51" s="26" t="s">
        <v>12</v>
      </c>
    </row>
    <row r="52" spans="1:11" x14ac:dyDescent="0.25">
      <c r="A52" s="17">
        <v>47</v>
      </c>
      <c r="B52" s="19" t="s">
        <v>2</v>
      </c>
      <c r="C52" s="20" t="s">
        <v>3</v>
      </c>
      <c r="D52" s="18" t="s">
        <v>73</v>
      </c>
      <c r="E52" s="26">
        <v>4</v>
      </c>
      <c r="F52" s="26" t="s">
        <v>1</v>
      </c>
      <c r="G52" s="21">
        <v>26.81</v>
      </c>
      <c r="H52" s="15">
        <f t="shared" ref="H52" si="103">1.25*G52</f>
        <v>33.512499999999996</v>
      </c>
      <c r="I52" s="16">
        <f t="shared" ref="I52" si="104">E52*G52</f>
        <v>107.24</v>
      </c>
      <c r="J52" s="16">
        <f t="shared" ref="J52" si="105">1.25*I52</f>
        <v>134.04999999999998</v>
      </c>
      <c r="K52" s="26" t="s">
        <v>12</v>
      </c>
    </row>
    <row r="53" spans="1:11" x14ac:dyDescent="0.25">
      <c r="A53" s="10">
        <v>48</v>
      </c>
      <c r="B53" s="19" t="s">
        <v>2</v>
      </c>
      <c r="C53" s="20" t="s">
        <v>3</v>
      </c>
      <c r="D53" s="18" t="s">
        <v>75</v>
      </c>
      <c r="E53" s="26">
        <v>3</v>
      </c>
      <c r="F53" s="26" t="s">
        <v>1</v>
      </c>
      <c r="G53" s="21">
        <v>24.19</v>
      </c>
      <c r="H53" s="15">
        <f t="shared" ref="H53" si="106">1.25*G53</f>
        <v>30.237500000000001</v>
      </c>
      <c r="I53" s="16">
        <f t="shared" ref="I53" si="107">E53*G53</f>
        <v>72.570000000000007</v>
      </c>
      <c r="J53" s="16">
        <f t="shared" ref="J53" si="108">1.25*I53</f>
        <v>90.712500000000006</v>
      </c>
      <c r="K53" s="26" t="s">
        <v>12</v>
      </c>
    </row>
    <row r="54" spans="1:11" x14ac:dyDescent="0.25">
      <c r="A54" s="17">
        <v>49</v>
      </c>
      <c r="B54" s="19" t="s">
        <v>2</v>
      </c>
      <c r="C54" s="20" t="s">
        <v>3</v>
      </c>
      <c r="D54" s="18" t="s">
        <v>76</v>
      </c>
      <c r="E54" s="50">
        <v>12</v>
      </c>
      <c r="F54" s="26" t="s">
        <v>1</v>
      </c>
      <c r="G54" s="21">
        <v>4.38</v>
      </c>
      <c r="H54" s="15">
        <f t="shared" ref="H54:H56" si="109">1.25*G54</f>
        <v>5.4749999999999996</v>
      </c>
      <c r="I54" s="16">
        <f t="shared" ref="I54:I56" si="110">E54*G54</f>
        <v>52.56</v>
      </c>
      <c r="J54" s="16">
        <f t="shared" ref="J54:J56" si="111">1.25*I54</f>
        <v>65.7</v>
      </c>
      <c r="K54" s="26" t="s">
        <v>12</v>
      </c>
    </row>
    <row r="55" spans="1:11" x14ac:dyDescent="0.25">
      <c r="A55" s="10">
        <v>50</v>
      </c>
      <c r="B55" s="19" t="s">
        <v>2</v>
      </c>
      <c r="C55" s="20" t="s">
        <v>3</v>
      </c>
      <c r="D55" s="18" t="s">
        <v>77</v>
      </c>
      <c r="E55" s="50">
        <v>10</v>
      </c>
      <c r="F55" s="26" t="s">
        <v>1</v>
      </c>
      <c r="G55" s="21">
        <v>2.19</v>
      </c>
      <c r="H55" s="15">
        <f t="shared" si="109"/>
        <v>2.7374999999999998</v>
      </c>
      <c r="I55" s="16">
        <f t="shared" si="110"/>
        <v>21.9</v>
      </c>
      <c r="J55" s="16">
        <f t="shared" si="111"/>
        <v>27.375</v>
      </c>
      <c r="K55" s="26" t="s">
        <v>12</v>
      </c>
    </row>
    <row r="56" spans="1:11" x14ac:dyDescent="0.25">
      <c r="A56" s="17">
        <v>51</v>
      </c>
      <c r="B56" s="19" t="s">
        <v>2</v>
      </c>
      <c r="C56" s="20" t="s">
        <v>3</v>
      </c>
      <c r="D56" s="18" t="s">
        <v>78</v>
      </c>
      <c r="E56" s="50">
        <v>15</v>
      </c>
      <c r="F56" s="26" t="s">
        <v>1</v>
      </c>
      <c r="G56" s="21">
        <v>3.31</v>
      </c>
      <c r="H56" s="15">
        <f t="shared" si="109"/>
        <v>4.1375000000000002</v>
      </c>
      <c r="I56" s="16">
        <f t="shared" si="110"/>
        <v>49.65</v>
      </c>
      <c r="J56" s="16">
        <f t="shared" si="111"/>
        <v>62.0625</v>
      </c>
      <c r="K56" s="26" t="s">
        <v>12</v>
      </c>
    </row>
    <row r="57" spans="1:11" x14ac:dyDescent="0.25">
      <c r="A57" s="10">
        <v>52</v>
      </c>
      <c r="B57" s="19" t="s">
        <v>2</v>
      </c>
      <c r="C57" s="20" t="s">
        <v>3</v>
      </c>
      <c r="D57" s="18" t="s">
        <v>79</v>
      </c>
      <c r="E57" s="50">
        <v>4</v>
      </c>
      <c r="F57" s="26" t="s">
        <v>1</v>
      </c>
      <c r="G57" s="21">
        <v>3.98</v>
      </c>
      <c r="H57" s="15">
        <f t="shared" ref="H57" si="112">1.25*G57</f>
        <v>4.9749999999999996</v>
      </c>
      <c r="I57" s="16">
        <f t="shared" ref="I57:I58" si="113">E57*G57</f>
        <v>15.92</v>
      </c>
      <c r="J57" s="16">
        <f t="shared" ref="J57" si="114">1.25*I57</f>
        <v>19.899999999999999</v>
      </c>
      <c r="K57" s="26" t="s">
        <v>12</v>
      </c>
    </row>
    <row r="58" spans="1:11" x14ac:dyDescent="0.25">
      <c r="A58" s="17">
        <v>53</v>
      </c>
      <c r="B58" s="19" t="s">
        <v>2</v>
      </c>
      <c r="C58" s="20" t="s">
        <v>3</v>
      </c>
      <c r="D58" s="18" t="s">
        <v>80</v>
      </c>
      <c r="E58" s="51">
        <v>3</v>
      </c>
      <c r="F58" s="26" t="s">
        <v>1</v>
      </c>
      <c r="G58" s="21">
        <v>4.38</v>
      </c>
      <c r="H58" s="15">
        <f t="shared" ref="H58:H68" si="115">1.25*G58</f>
        <v>5.4749999999999996</v>
      </c>
      <c r="I58" s="22">
        <f t="shared" si="113"/>
        <v>13.14</v>
      </c>
      <c r="J58" s="16">
        <f t="shared" ref="J58:J68" si="116">1.25*I58</f>
        <v>16.425000000000001</v>
      </c>
      <c r="K58" s="26" t="s">
        <v>12</v>
      </c>
    </row>
    <row r="59" spans="1:11" x14ac:dyDescent="0.25">
      <c r="A59" s="10">
        <v>54</v>
      </c>
      <c r="B59" s="19" t="s">
        <v>2</v>
      </c>
      <c r="C59" s="20" t="s">
        <v>3</v>
      </c>
      <c r="D59" s="18" t="s">
        <v>81</v>
      </c>
      <c r="E59" s="26">
        <v>20</v>
      </c>
      <c r="F59" s="26" t="s">
        <v>1</v>
      </c>
      <c r="G59" s="21">
        <v>1.52</v>
      </c>
      <c r="H59" s="15">
        <f t="shared" si="115"/>
        <v>1.9</v>
      </c>
      <c r="I59" s="22">
        <f t="shared" ref="I59:I62" si="117">E59*G59</f>
        <v>30.4</v>
      </c>
      <c r="J59" s="16">
        <f t="shared" si="116"/>
        <v>38</v>
      </c>
      <c r="K59" s="26" t="s">
        <v>12</v>
      </c>
    </row>
    <row r="60" spans="1:11" x14ac:dyDescent="0.25">
      <c r="A60" s="17">
        <v>55</v>
      </c>
      <c r="B60" s="19" t="s">
        <v>2</v>
      </c>
      <c r="C60" s="20" t="s">
        <v>3</v>
      </c>
      <c r="D60" s="18" t="s">
        <v>82</v>
      </c>
      <c r="E60" s="26">
        <v>1</v>
      </c>
      <c r="F60" s="26" t="s">
        <v>1</v>
      </c>
      <c r="G60" s="21">
        <v>1.33</v>
      </c>
      <c r="H60" s="15">
        <f t="shared" si="115"/>
        <v>1.6625000000000001</v>
      </c>
      <c r="I60" s="22">
        <f t="shared" si="117"/>
        <v>1.33</v>
      </c>
      <c r="J60" s="16">
        <f t="shared" si="116"/>
        <v>1.6625000000000001</v>
      </c>
      <c r="K60" s="26" t="s">
        <v>12</v>
      </c>
    </row>
    <row r="61" spans="1:11" x14ac:dyDescent="0.25">
      <c r="A61" s="10">
        <v>56</v>
      </c>
      <c r="B61" s="19" t="s">
        <v>2</v>
      </c>
      <c r="C61" s="20" t="s">
        <v>3</v>
      </c>
      <c r="D61" s="18" t="s">
        <v>83</v>
      </c>
      <c r="E61" s="26">
        <v>2</v>
      </c>
      <c r="F61" s="26" t="s">
        <v>1</v>
      </c>
      <c r="G61" s="21">
        <v>0.8</v>
      </c>
      <c r="H61" s="15">
        <f t="shared" si="115"/>
        <v>1</v>
      </c>
      <c r="I61" s="22">
        <f t="shared" si="117"/>
        <v>1.6</v>
      </c>
      <c r="J61" s="16">
        <f t="shared" si="116"/>
        <v>2</v>
      </c>
      <c r="K61" s="26" t="s">
        <v>12</v>
      </c>
    </row>
    <row r="62" spans="1:11" x14ac:dyDescent="0.25">
      <c r="A62" s="17">
        <v>57</v>
      </c>
      <c r="B62" s="19" t="s">
        <v>2</v>
      </c>
      <c r="C62" s="20" t="s">
        <v>3</v>
      </c>
      <c r="D62" s="18" t="s">
        <v>84</v>
      </c>
      <c r="E62" s="26">
        <v>2</v>
      </c>
      <c r="F62" s="26" t="s">
        <v>1</v>
      </c>
      <c r="G62" s="21">
        <v>0.61</v>
      </c>
      <c r="H62" s="15">
        <f t="shared" si="115"/>
        <v>0.76249999999999996</v>
      </c>
      <c r="I62" s="22">
        <f t="shared" si="117"/>
        <v>1.22</v>
      </c>
      <c r="J62" s="16">
        <f t="shared" si="116"/>
        <v>1.5249999999999999</v>
      </c>
      <c r="K62" s="26" t="s">
        <v>12</v>
      </c>
    </row>
    <row r="63" spans="1:11" x14ac:dyDescent="0.25">
      <c r="A63" s="10">
        <v>58</v>
      </c>
      <c r="B63" s="19" t="s">
        <v>2</v>
      </c>
      <c r="C63" s="20" t="s">
        <v>3</v>
      </c>
      <c r="D63" s="18" t="s">
        <v>85</v>
      </c>
      <c r="E63" s="26">
        <v>4</v>
      </c>
      <c r="F63" s="26" t="s">
        <v>1</v>
      </c>
      <c r="G63" s="21">
        <v>14.97</v>
      </c>
      <c r="H63" s="15">
        <f t="shared" si="115"/>
        <v>18.712500000000002</v>
      </c>
      <c r="I63" s="22">
        <f t="shared" ref="I63:I68" si="118">E63*G63</f>
        <v>59.88</v>
      </c>
      <c r="J63" s="16">
        <f t="shared" si="116"/>
        <v>74.850000000000009</v>
      </c>
      <c r="K63" s="26" t="s">
        <v>12</v>
      </c>
    </row>
    <row r="64" spans="1:11" x14ac:dyDescent="0.25">
      <c r="A64" s="17">
        <v>59</v>
      </c>
      <c r="B64" s="19" t="s">
        <v>2</v>
      </c>
      <c r="C64" s="20" t="s">
        <v>3</v>
      </c>
      <c r="D64" s="18" t="s">
        <v>86</v>
      </c>
      <c r="E64" s="26">
        <v>4</v>
      </c>
      <c r="F64" s="26" t="s">
        <v>1</v>
      </c>
      <c r="G64" s="21">
        <v>795</v>
      </c>
      <c r="H64" s="15">
        <f t="shared" si="115"/>
        <v>993.75</v>
      </c>
      <c r="I64" s="22">
        <f t="shared" si="118"/>
        <v>3180</v>
      </c>
      <c r="J64" s="16">
        <f t="shared" si="116"/>
        <v>3975</v>
      </c>
      <c r="K64" s="26" t="s">
        <v>12</v>
      </c>
    </row>
    <row r="65" spans="1:11" x14ac:dyDescent="0.25">
      <c r="A65" s="10">
        <v>60</v>
      </c>
      <c r="B65" s="19" t="s">
        <v>2</v>
      </c>
      <c r="C65" s="20" t="s">
        <v>3</v>
      </c>
      <c r="D65" s="18" t="s">
        <v>87</v>
      </c>
      <c r="E65" s="26">
        <v>1</v>
      </c>
      <c r="F65" s="26" t="s">
        <v>1</v>
      </c>
      <c r="G65" s="21">
        <v>47.52</v>
      </c>
      <c r="H65" s="15">
        <f t="shared" si="115"/>
        <v>59.400000000000006</v>
      </c>
      <c r="I65" s="22">
        <f t="shared" si="118"/>
        <v>47.52</v>
      </c>
      <c r="J65" s="16">
        <f t="shared" si="116"/>
        <v>59.400000000000006</v>
      </c>
      <c r="K65" s="26" t="s">
        <v>12</v>
      </c>
    </row>
    <row r="66" spans="1:11" x14ac:dyDescent="0.25">
      <c r="A66" s="17">
        <v>61</v>
      </c>
      <c r="B66" s="19" t="s">
        <v>2</v>
      </c>
      <c r="C66" s="20" t="s">
        <v>3</v>
      </c>
      <c r="D66" s="18" t="s">
        <v>88</v>
      </c>
      <c r="E66" s="26">
        <v>600</v>
      </c>
      <c r="F66" s="26" t="s">
        <v>1</v>
      </c>
      <c r="G66" s="21">
        <v>0.65</v>
      </c>
      <c r="H66" s="15">
        <f t="shared" si="115"/>
        <v>0.8125</v>
      </c>
      <c r="I66" s="22">
        <f t="shared" si="118"/>
        <v>390</v>
      </c>
      <c r="J66" s="16">
        <f t="shared" si="116"/>
        <v>487.5</v>
      </c>
      <c r="K66" s="26" t="s">
        <v>12</v>
      </c>
    </row>
    <row r="67" spans="1:11" x14ac:dyDescent="0.25">
      <c r="A67" s="10">
        <v>62</v>
      </c>
      <c r="B67" s="19" t="s">
        <v>2</v>
      </c>
      <c r="C67" s="20" t="s">
        <v>3</v>
      </c>
      <c r="D67" s="18" t="s">
        <v>89</v>
      </c>
      <c r="E67" s="26">
        <v>1</v>
      </c>
      <c r="F67" s="26" t="s">
        <v>21</v>
      </c>
      <c r="G67" s="21">
        <v>119.9</v>
      </c>
      <c r="H67" s="15">
        <f t="shared" si="115"/>
        <v>149.875</v>
      </c>
      <c r="I67" s="22">
        <f t="shared" si="118"/>
        <v>119.9</v>
      </c>
      <c r="J67" s="16">
        <f t="shared" si="116"/>
        <v>149.875</v>
      </c>
      <c r="K67" s="26" t="s">
        <v>12</v>
      </c>
    </row>
    <row r="68" spans="1:11" x14ac:dyDescent="0.25">
      <c r="A68" s="17">
        <v>63</v>
      </c>
      <c r="B68" s="19" t="s">
        <v>2</v>
      </c>
      <c r="C68" s="20" t="s">
        <v>3</v>
      </c>
      <c r="D68" s="18" t="s">
        <v>90</v>
      </c>
      <c r="E68" s="26">
        <v>0.5</v>
      </c>
      <c r="F68" s="26" t="s">
        <v>21</v>
      </c>
      <c r="G68" s="21">
        <v>78</v>
      </c>
      <c r="H68" s="15">
        <f t="shared" si="115"/>
        <v>97.5</v>
      </c>
      <c r="I68" s="16">
        <f t="shared" si="118"/>
        <v>39</v>
      </c>
      <c r="J68" s="16">
        <f t="shared" si="116"/>
        <v>48.75</v>
      </c>
      <c r="K68" s="26" t="s">
        <v>12</v>
      </c>
    </row>
    <row r="69" spans="1:11" x14ac:dyDescent="0.25">
      <c r="A69" s="10">
        <v>64</v>
      </c>
      <c r="B69" s="19" t="s">
        <v>2</v>
      </c>
      <c r="C69" s="20" t="s">
        <v>3</v>
      </c>
      <c r="D69" s="18" t="s">
        <v>91</v>
      </c>
      <c r="E69" s="26">
        <v>3</v>
      </c>
      <c r="F69" s="26" t="s">
        <v>1</v>
      </c>
      <c r="G69" s="21">
        <v>30</v>
      </c>
      <c r="H69" s="15">
        <f t="shared" ref="H69" si="119">1.25*G69</f>
        <v>37.5</v>
      </c>
      <c r="I69" s="16">
        <f t="shared" ref="I69" si="120">E69*G69</f>
        <v>90</v>
      </c>
      <c r="J69" s="16">
        <f t="shared" ref="J69" si="121">1.25*I69</f>
        <v>112.5</v>
      </c>
      <c r="K69" s="26" t="s">
        <v>12</v>
      </c>
    </row>
    <row r="70" spans="1:11" ht="15.75" x14ac:dyDescent="0.25">
      <c r="A70" s="31"/>
      <c r="B70" s="32"/>
      <c r="C70" s="33"/>
      <c r="D70" s="34"/>
      <c r="E70" s="23"/>
      <c r="F70" s="23"/>
      <c r="G70" s="35"/>
      <c r="H70" s="36"/>
      <c r="I70" s="47">
        <f>SUM(I11:I69)+SUM(I5:I9)</f>
        <v>67223.759999999995</v>
      </c>
      <c r="J70" s="45">
        <f>1.25*I70</f>
        <v>84029.7</v>
      </c>
      <c r="K70" s="23"/>
    </row>
    <row r="71" spans="1:11" x14ac:dyDescent="0.25">
      <c r="A71" s="31"/>
      <c r="B71" s="32"/>
      <c r="C71" s="33"/>
      <c r="D71" s="34"/>
      <c r="E71" s="23"/>
      <c r="F71" s="23"/>
      <c r="G71" s="35"/>
      <c r="H71" s="36"/>
      <c r="I71" s="42"/>
      <c r="J71" s="43"/>
      <c r="K71" s="23"/>
    </row>
    <row r="72" spans="1:11" ht="15.75" x14ac:dyDescent="0.25">
      <c r="A72" s="31"/>
      <c r="B72" s="32"/>
      <c r="C72" s="33"/>
      <c r="D72" s="46"/>
      <c r="E72" s="23"/>
      <c r="F72" s="23"/>
      <c r="G72" s="35"/>
      <c r="H72" s="36"/>
      <c r="I72" s="42"/>
      <c r="J72" s="43"/>
      <c r="K72" s="23"/>
    </row>
    <row r="73" spans="1:11" ht="15.75" x14ac:dyDescent="0.25">
      <c r="A73" s="58" t="s">
        <v>93</v>
      </c>
      <c r="B73" s="59"/>
      <c r="C73" s="60"/>
      <c r="D73" s="52">
        <f>J70</f>
        <v>84029.7</v>
      </c>
      <c r="E73" s="23"/>
      <c r="F73" s="23"/>
      <c r="G73" s="35"/>
      <c r="H73" s="36"/>
      <c r="I73" s="42"/>
      <c r="J73" s="43"/>
      <c r="K73" s="23"/>
    </row>
    <row r="74" spans="1:11" ht="15.75" x14ac:dyDescent="0.25">
      <c r="A74" s="58" t="s">
        <v>95</v>
      </c>
      <c r="B74" s="59"/>
      <c r="C74" s="60"/>
      <c r="D74" s="53">
        <f>SUM(J5:J9)</f>
        <v>12038.599999999999</v>
      </c>
      <c r="E74" s="23"/>
      <c r="F74" s="23"/>
      <c r="G74" s="35"/>
      <c r="H74" s="36"/>
      <c r="I74" s="42"/>
      <c r="J74" s="43"/>
      <c r="K74" s="23"/>
    </row>
    <row r="75" spans="1:11" ht="15.75" x14ac:dyDescent="0.25">
      <c r="A75" s="58" t="s">
        <v>94</v>
      </c>
      <c r="B75" s="59"/>
      <c r="C75" s="60"/>
      <c r="D75" s="53">
        <f>SUM(J11:J69)</f>
        <v>71991.099999999991</v>
      </c>
      <c r="E75" s="23"/>
      <c r="F75" s="23"/>
      <c r="G75" s="35"/>
      <c r="H75" s="36"/>
      <c r="K75" s="23"/>
    </row>
    <row r="76" spans="1:11" x14ac:dyDescent="0.25">
      <c r="A76" s="31"/>
      <c r="B76" s="32"/>
      <c r="C76" s="33"/>
      <c r="D76" s="34"/>
      <c r="E76" s="23"/>
      <c r="F76" s="23"/>
      <c r="G76" s="35"/>
      <c r="H76" s="36"/>
      <c r="I76" s="42"/>
      <c r="J76" s="43"/>
      <c r="K76" s="23"/>
    </row>
    <row r="78" spans="1:11" x14ac:dyDescent="0.25">
      <c r="A78" s="64" t="s">
        <v>18</v>
      </c>
      <c r="B78" s="64"/>
      <c r="C78" s="64"/>
      <c r="D78" s="64"/>
    </row>
    <row r="79" spans="1:11" x14ac:dyDescent="0.25">
      <c r="A79" s="38" t="s">
        <v>32</v>
      </c>
      <c r="B79" s="39"/>
      <c r="C79" s="40"/>
      <c r="D79" s="40"/>
    </row>
    <row r="80" spans="1:11" x14ac:dyDescent="0.25">
      <c r="A80" s="38" t="s">
        <v>26</v>
      </c>
      <c r="B80" s="39"/>
      <c r="C80" s="40"/>
      <c r="D80" s="41"/>
    </row>
    <row r="81" spans="1:11" x14ac:dyDescent="0.25">
      <c r="A81" s="38" t="s">
        <v>27</v>
      </c>
      <c r="B81" s="39"/>
      <c r="C81" s="40"/>
      <c r="D81" s="41"/>
    </row>
    <row r="85" spans="1:11" ht="15.75" x14ac:dyDescent="0.25">
      <c r="D85" s="37"/>
      <c r="F85" s="61"/>
      <c r="G85" s="61"/>
      <c r="H85" s="61"/>
      <c r="I85" s="61"/>
      <c r="J85" s="61"/>
      <c r="K85" s="61"/>
    </row>
    <row r="86" spans="1:11" ht="15.75" x14ac:dyDescent="0.25">
      <c r="D86" s="24" t="s">
        <v>14</v>
      </c>
      <c r="F86" s="62" t="s">
        <v>28</v>
      </c>
      <c r="G86" s="62"/>
      <c r="H86" s="62"/>
      <c r="I86" s="62"/>
      <c r="J86" s="62"/>
      <c r="K86" s="62"/>
    </row>
    <row r="87" spans="1:11" ht="15.75" x14ac:dyDescent="0.25">
      <c r="D87" s="24" t="s">
        <v>15</v>
      </c>
      <c r="F87" s="63" t="s">
        <v>29</v>
      </c>
      <c r="G87" s="63"/>
      <c r="H87" s="63"/>
      <c r="I87" s="63"/>
      <c r="J87" s="63"/>
      <c r="K87" s="63"/>
    </row>
    <row r="88" spans="1:11" ht="15" customHeight="1" x14ac:dyDescent="0.25">
      <c r="D88" s="24" t="s">
        <v>16</v>
      </c>
    </row>
  </sheetData>
  <mergeCells count="10">
    <mergeCell ref="A75:C75"/>
    <mergeCell ref="F85:K85"/>
    <mergeCell ref="F86:K86"/>
    <mergeCell ref="F87:K87"/>
    <mergeCell ref="A78:D78"/>
    <mergeCell ref="A1:K2"/>
    <mergeCell ref="A10:K10"/>
    <mergeCell ref="A4:K4"/>
    <mergeCell ref="A74:C74"/>
    <mergeCell ref="A73:C73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383A6D68-50FC-4825-BE5C-FA20419DBFD2}">
          <x14:formula1>
            <xm:f>'\\DANIELA\Documentos Compartilhados\SIGMA\2018\Projetos De Redes e Subestações\122-2018 PM Santo Augusto - Escola Antônio Liberato\Entregue\[Planilha_LICITACON_v.37.xlsx]base'!#REF!</xm:f>
          </x14:formula1>
          <xm:sqref>B5:B8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DA76637A-4AC3-45F4-882C-53E155D6F1E6}">
          <x14:formula1>
            <xm:f>'\\DANIELA\Documentos Compartilhados\SIGMA\2018\Projetos De Redes e Subestações\122-2018 PM Santo Augusto - Escola Antônio Liberato\Entregue\[Planilha_LICITACON_v.37.xlsx]base'!#REF!</xm:f>
          </x14:formula1>
          <xm:sqref>F5:F9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F3142206-E2D8-4B7E-8AFD-D051A6924DE9}">
          <x14:formula1>
            <xm:f>'\\DANIELA\Documentos Compartilhados\SIGMA\2019\Projetos de Redes e Subestações\42-2019 Praças Santo Augusto\Praça Central\[Planilha_LICITACON_v.37 com mat e mo .xlsx]base'!#REF!</xm:f>
          </x14:formula1>
          <xm:sqref>F38:F76 F13:F24 F26:F28 F30:F31 F33:F36 F4:F11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DDCF70CC-0EEE-4FB0-BEA0-80CB93402C1C}">
          <x14:formula1>
            <xm:f>'\\DANIELA\Documentos Compartilhados\SIGMA\2019\Projetos de Redes e Subestações\42-2019 Praças Santo Augusto\Praça Central\[Planilha_LICITACON_v.37 com mat e mo .xlsx]base'!#REF!</xm:f>
          </x14:formula1>
          <xm:sqref>B76 B4:B72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9A09D957-0B63-4E4F-806C-DA2676007808}">
          <x14:formula1>
            <xm:f>'\\DANIELA\Documentos Compartilhados\SIGMA\2019\Projetos de Redes e Subestações\42-2019 Praças Santo Augusto\Praça Central\[Planilha_LICITACON_v.37 com mat e mo .xlsx]base'!#REF!</xm:f>
          </x14:formula1>
          <xm:sqref>K4:K76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user</cp:lastModifiedBy>
  <cp:lastPrinted>2022-02-25T10:46:47Z</cp:lastPrinted>
  <dcterms:created xsi:type="dcterms:W3CDTF">2019-06-12T13:08:42Z</dcterms:created>
  <dcterms:modified xsi:type="dcterms:W3CDTF">2022-02-25T10:46:50Z</dcterms:modified>
</cp:coreProperties>
</file>